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435379F6-96D0-4952-A758-2D3E0742B0EA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97" i="16" l="1"/>
  <c r="Z180" i="16"/>
  <c r="Z188" i="16"/>
  <c r="Z16" i="16"/>
  <c r="Z152" i="16"/>
  <c r="Z250" i="16"/>
  <c r="Z136" i="16"/>
  <c r="Z12" i="16"/>
  <c r="Z88" i="16"/>
  <c r="Z186" i="16"/>
  <c r="Z163" i="16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R457" i="16"/>
  <c r="Q457" i="16"/>
  <c r="O457" i="16"/>
  <c r="N457" i="16"/>
  <c r="M457" i="16"/>
  <c r="L457" i="16"/>
  <c r="K457" i="16"/>
  <c r="J457" i="16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U451" i="16" s="1"/>
  <c r="V451" i="16" s="1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U448" i="16" s="1"/>
  <c r="V448" i="16" s="1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S439" i="16" s="1"/>
  <c r="R438" i="16"/>
  <c r="Q438" i="16"/>
  <c r="O438" i="16"/>
  <c r="N438" i="16"/>
  <c r="M438" i="16"/>
  <c r="L438" i="16"/>
  <c r="K438" i="16"/>
  <c r="J438" i="16"/>
  <c r="T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R428" i="16"/>
  <c r="Q428" i="16"/>
  <c r="O428" i="16"/>
  <c r="N428" i="16"/>
  <c r="M428" i="16"/>
  <c r="L428" i="16"/>
  <c r="K428" i="16"/>
  <c r="J428" i="16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T425" i="16" s="1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T422" i="16" s="1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R414" i="16"/>
  <c r="Q414" i="16"/>
  <c r="O414" i="16"/>
  <c r="N414" i="16"/>
  <c r="M414" i="16"/>
  <c r="L414" i="16"/>
  <c r="K414" i="16"/>
  <c r="J414" i="16"/>
  <c r="S414" i="16" s="1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T408" i="16" s="1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R403" i="16"/>
  <c r="Q403" i="16"/>
  <c r="O403" i="16"/>
  <c r="N403" i="16"/>
  <c r="M403" i="16"/>
  <c r="L403" i="16"/>
  <c r="K403" i="16"/>
  <c r="J403" i="16"/>
  <c r="T403" i="16" s="1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U390" i="16" s="1"/>
  <c r="V390" i="16" s="1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U373" i="16" s="1"/>
  <c r="V373" i="16" s="1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U364" i="16" s="1"/>
  <c r="V364" i="16" s="1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R343" i="16"/>
  <c r="Q343" i="16"/>
  <c r="O343" i="16"/>
  <c r="N343" i="16"/>
  <c r="M343" i="16"/>
  <c r="L343" i="16"/>
  <c r="K343" i="16"/>
  <c r="J343" i="16"/>
  <c r="U343" i="16" s="1"/>
  <c r="V343" i="16" s="1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U338" i="16" s="1"/>
  <c r="V338" i="16" s="1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U334" i="16" s="1"/>
  <c r="V334" i="16" s="1"/>
  <c r="R333" i="16"/>
  <c r="Q333" i="16"/>
  <c r="O333" i="16"/>
  <c r="N333" i="16"/>
  <c r="M333" i="16"/>
  <c r="L333" i="16"/>
  <c r="K333" i="16"/>
  <c r="J333" i="16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U331" i="16" s="1"/>
  <c r="V331" i="16" s="1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U326" i="16" s="1"/>
  <c r="V326" i="16" s="1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547" i="16"/>
  <c r="Q547" i="16"/>
  <c r="O547" i="16"/>
  <c r="N547" i="16"/>
  <c r="M547" i="16"/>
  <c r="L547" i="16"/>
  <c r="K547" i="16"/>
  <c r="J547" i="16"/>
  <c r="R546" i="16"/>
  <c r="Q546" i="16"/>
  <c r="O546" i="16"/>
  <c r="N546" i="16"/>
  <c r="M546" i="16"/>
  <c r="L546" i="16"/>
  <c r="K546" i="16"/>
  <c r="J546" i="16"/>
  <c r="R545" i="16"/>
  <c r="Q545" i="16"/>
  <c r="O545" i="16"/>
  <c r="N545" i="16"/>
  <c r="M545" i="16"/>
  <c r="L545" i="16"/>
  <c r="K545" i="16"/>
  <c r="J545" i="16"/>
  <c r="R544" i="16"/>
  <c r="Q544" i="16"/>
  <c r="O544" i="16"/>
  <c r="N544" i="16"/>
  <c r="M544" i="16"/>
  <c r="L544" i="16"/>
  <c r="K544" i="16"/>
  <c r="J544" i="16"/>
  <c r="R543" i="16"/>
  <c r="Q543" i="16"/>
  <c r="O543" i="16"/>
  <c r="N543" i="16"/>
  <c r="M543" i="16"/>
  <c r="L543" i="16"/>
  <c r="K543" i="16"/>
  <c r="J543" i="16"/>
  <c r="R542" i="16"/>
  <c r="Q542" i="16"/>
  <c r="O542" i="16"/>
  <c r="N542" i="16"/>
  <c r="M542" i="16"/>
  <c r="L542" i="16"/>
  <c r="K542" i="16"/>
  <c r="J542" i="16"/>
  <c r="R541" i="16"/>
  <c r="Q541" i="16"/>
  <c r="O541" i="16"/>
  <c r="N541" i="16"/>
  <c r="M541" i="16"/>
  <c r="L541" i="16"/>
  <c r="K541" i="16"/>
  <c r="J541" i="16"/>
  <c r="R540" i="16"/>
  <c r="Q540" i="16"/>
  <c r="O540" i="16"/>
  <c r="N540" i="16"/>
  <c r="M540" i="16"/>
  <c r="L540" i="16"/>
  <c r="K540" i="16"/>
  <c r="J540" i="16"/>
  <c r="R539" i="16"/>
  <c r="Q539" i="16"/>
  <c r="O539" i="16"/>
  <c r="N539" i="16"/>
  <c r="M539" i="16"/>
  <c r="L539" i="16"/>
  <c r="K539" i="16"/>
  <c r="J539" i="16"/>
  <c r="R538" i="16"/>
  <c r="Q538" i="16"/>
  <c r="O538" i="16"/>
  <c r="N538" i="16"/>
  <c r="M538" i="16"/>
  <c r="L538" i="16"/>
  <c r="K538" i="16"/>
  <c r="J538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U531" i="16" s="1"/>
  <c r="V531" i="16" s="1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U525" i="16" s="1"/>
  <c r="V525" i="16" s="1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U522" i="16" s="1"/>
  <c r="V522" i="16" s="1"/>
  <c r="R521" i="16"/>
  <c r="Q521" i="16"/>
  <c r="O521" i="16"/>
  <c r="N521" i="16"/>
  <c r="M521" i="16"/>
  <c r="L521" i="16"/>
  <c r="K521" i="16"/>
  <c r="J521" i="16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R514" i="16"/>
  <c r="Q514" i="16"/>
  <c r="O514" i="16"/>
  <c r="N514" i="16"/>
  <c r="M514" i="16"/>
  <c r="L514" i="16"/>
  <c r="K514" i="16"/>
  <c r="J514" i="16"/>
  <c r="U514" i="16" s="1"/>
  <c r="V514" i="16" s="1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U510" i="16" s="1"/>
  <c r="V510" i="16" s="1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U486" i="16" s="1"/>
  <c r="V486" i="16" s="1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U474" i="16" s="1"/>
  <c r="V474" i="16" s="1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U468" i="16" s="1"/>
  <c r="V468" i="16" s="1"/>
  <c r="R467" i="16"/>
  <c r="Q467" i="16"/>
  <c r="O467" i="16"/>
  <c r="N467" i="16"/>
  <c r="M467" i="16"/>
  <c r="L467" i="16"/>
  <c r="K467" i="16"/>
  <c r="J467" i="16"/>
  <c r="U467" i="16" s="1"/>
  <c r="V467" i="16" s="1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U303" i="16" s="1"/>
  <c r="V303" i="16" s="1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U299" i="16" s="1"/>
  <c r="V299" i="16" s="1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R292" i="16"/>
  <c r="Q292" i="16"/>
  <c r="O292" i="16"/>
  <c r="N292" i="16"/>
  <c r="M292" i="16"/>
  <c r="L292" i="16"/>
  <c r="K292" i="16"/>
  <c r="J292" i="16"/>
  <c r="U292" i="16" s="1"/>
  <c r="V292" i="16" s="1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U288" i="16" s="1"/>
  <c r="V288" i="16" s="1"/>
  <c r="R287" i="16"/>
  <c r="Q287" i="16"/>
  <c r="O287" i="16"/>
  <c r="N287" i="16"/>
  <c r="M287" i="16"/>
  <c r="L287" i="16"/>
  <c r="K287" i="16"/>
  <c r="J287" i="16"/>
  <c r="U287" i="16" s="1"/>
  <c r="V287" i="16" s="1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U280" i="16" s="1"/>
  <c r="V280" i="16" s="1"/>
  <c r="R279" i="16"/>
  <c r="Q279" i="16"/>
  <c r="O279" i="16"/>
  <c r="N279" i="16"/>
  <c r="M279" i="16"/>
  <c r="L279" i="16"/>
  <c r="K279" i="16"/>
  <c r="J279" i="16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R276" i="16"/>
  <c r="Q276" i="16"/>
  <c r="O276" i="16"/>
  <c r="N276" i="16"/>
  <c r="M276" i="16"/>
  <c r="L276" i="16"/>
  <c r="K276" i="16"/>
  <c r="J276" i="16"/>
  <c r="U276" i="16" s="1"/>
  <c r="V276" i="16" s="1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U259" i="16" s="1"/>
  <c r="V259" i="16" s="1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U244" i="16" s="1"/>
  <c r="V244" i="16" s="1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U242" i="16" s="1"/>
  <c r="V242" i="16" s="1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U239" i="16" s="1"/>
  <c r="V239" i="16" s="1"/>
  <c r="R238" i="16"/>
  <c r="Q238" i="16"/>
  <c r="O238" i="16"/>
  <c r="N238" i="16"/>
  <c r="M238" i="16"/>
  <c r="L238" i="16"/>
  <c r="K238" i="16"/>
  <c r="J238" i="16"/>
  <c r="U238" i="16" s="1"/>
  <c r="V238" i="16" s="1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R228" i="16"/>
  <c r="Q228" i="16"/>
  <c r="O228" i="16"/>
  <c r="N228" i="16"/>
  <c r="M228" i="16"/>
  <c r="L228" i="16"/>
  <c r="K228" i="16"/>
  <c r="J228" i="16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U216" i="16" s="1"/>
  <c r="V216" i="16" s="1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U209" i="16" s="1"/>
  <c r="V209" i="16" s="1"/>
  <c r="R208" i="16"/>
  <c r="Q208" i="16"/>
  <c r="O208" i="16"/>
  <c r="N208" i="16"/>
  <c r="M208" i="16"/>
  <c r="L208" i="16"/>
  <c r="K208" i="16"/>
  <c r="J208" i="16"/>
  <c r="U208" i="16" s="1"/>
  <c r="V208" i="16" s="1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U202" i="16" s="1"/>
  <c r="V202" i="16" s="1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R198" i="16"/>
  <c r="Q198" i="16"/>
  <c r="O198" i="16"/>
  <c r="N198" i="16"/>
  <c r="M198" i="16"/>
  <c r="L198" i="16"/>
  <c r="K198" i="16"/>
  <c r="J198" i="16"/>
  <c r="R197" i="16"/>
  <c r="Q197" i="16"/>
  <c r="O197" i="16"/>
  <c r="N197" i="16"/>
  <c r="M197" i="16"/>
  <c r="L197" i="16"/>
  <c r="K197" i="16"/>
  <c r="J197" i="16"/>
  <c r="U197" i="16" s="1"/>
  <c r="V197" i="16" s="1"/>
  <c r="R196" i="16"/>
  <c r="Q196" i="16"/>
  <c r="O196" i="16"/>
  <c r="N196" i="16"/>
  <c r="M196" i="16"/>
  <c r="L196" i="16"/>
  <c r="K196" i="16"/>
  <c r="J196" i="16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U182" i="16" s="1"/>
  <c r="V182" i="16" s="1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U179" i="16" s="1"/>
  <c r="V179" i="16" s="1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U177" i="16" s="1"/>
  <c r="V177" i="16" s="1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U173" i="16" s="1"/>
  <c r="V173" i="16" s="1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U171" i="16" s="1"/>
  <c r="V171" i="16" s="1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R162" i="16"/>
  <c r="Q162" i="16"/>
  <c r="O162" i="16"/>
  <c r="N162" i="16"/>
  <c r="M162" i="16"/>
  <c r="L162" i="16"/>
  <c r="K162" i="16"/>
  <c r="J162" i="16"/>
  <c r="R161" i="16"/>
  <c r="Q161" i="16"/>
  <c r="O161" i="16"/>
  <c r="N161" i="16"/>
  <c r="M161" i="16"/>
  <c r="L161" i="16"/>
  <c r="K161" i="16"/>
  <c r="J161" i="16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U158" i="16" s="1"/>
  <c r="V158" i="16" s="1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U153" i="16" s="1"/>
  <c r="V153" i="16" s="1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U140" i="16" s="1"/>
  <c r="V140" i="16" s="1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U128" i="16" s="1"/>
  <c r="V128" i="16" s="1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U122" i="16" s="1"/>
  <c r="V122" i="16" s="1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U120" i="16" s="1"/>
  <c r="V120" i="16" s="1"/>
  <c r="R119" i="16"/>
  <c r="Q119" i="16"/>
  <c r="O119" i="16"/>
  <c r="N119" i="16"/>
  <c r="M119" i="16"/>
  <c r="L119" i="16"/>
  <c r="K119" i="16"/>
  <c r="J119" i="16"/>
  <c r="U119" i="16" s="1"/>
  <c r="V119" i="16" s="1"/>
  <c r="R118" i="16"/>
  <c r="Q118" i="16"/>
  <c r="O118" i="16"/>
  <c r="N118" i="16"/>
  <c r="M118" i="16"/>
  <c r="L118" i="16"/>
  <c r="K118" i="16"/>
  <c r="J118" i="16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R111" i="16"/>
  <c r="Q111" i="16"/>
  <c r="O111" i="16"/>
  <c r="N111" i="16"/>
  <c r="M111" i="16"/>
  <c r="L111" i="16"/>
  <c r="K111" i="16"/>
  <c r="J111" i="16"/>
  <c r="U111" i="16" s="1"/>
  <c r="V111" i="16" s="1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R108" i="16"/>
  <c r="Q108" i="16"/>
  <c r="O108" i="16"/>
  <c r="N108" i="16"/>
  <c r="M108" i="16"/>
  <c r="L108" i="16"/>
  <c r="K108" i="16"/>
  <c r="J108" i="16"/>
  <c r="U108" i="16" s="1"/>
  <c r="V108" i="16" s="1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U105" i="16" s="1"/>
  <c r="V105" i="16" s="1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U99" i="16" s="1"/>
  <c r="V99" i="16" s="1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R88" i="16"/>
  <c r="Q88" i="16"/>
  <c r="O88" i="16"/>
  <c r="N88" i="16"/>
  <c r="M88" i="16"/>
  <c r="L88" i="16"/>
  <c r="K88" i="16"/>
  <c r="J88" i="16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U83" i="16" s="1"/>
  <c r="V83" i="16" s="1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R80" i="16"/>
  <c r="Q80" i="16"/>
  <c r="O80" i="16"/>
  <c r="N80" i="16"/>
  <c r="M80" i="16"/>
  <c r="L80" i="16"/>
  <c r="K80" i="16"/>
  <c r="J80" i="16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U46" i="16" s="1"/>
  <c r="V46" i="16" s="1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U43" i="16" s="1"/>
  <c r="V43" i="16" s="1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U41" i="16" s="1"/>
  <c r="V41" i="16" s="1"/>
  <c r="R40" i="16"/>
  <c r="Q40" i="16"/>
  <c r="O40" i="16"/>
  <c r="N40" i="16"/>
  <c r="M40" i="16"/>
  <c r="L40" i="16"/>
  <c r="K40" i="16"/>
  <c r="J40" i="16"/>
  <c r="U40" i="16" s="1"/>
  <c r="V40" i="16" s="1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R30" i="16"/>
  <c r="Q30" i="16"/>
  <c r="O30" i="16"/>
  <c r="N30" i="16"/>
  <c r="M30" i="16"/>
  <c r="L30" i="16"/>
  <c r="K30" i="16"/>
  <c r="J30" i="16"/>
  <c r="R29" i="16"/>
  <c r="Q29" i="16"/>
  <c r="O29" i="16"/>
  <c r="N29" i="16"/>
  <c r="M29" i="16"/>
  <c r="L29" i="16"/>
  <c r="K29" i="16"/>
  <c r="J2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309" i="16"/>
  <c r="E310" i="16"/>
  <c r="E311" i="16"/>
  <c r="E312" i="16"/>
  <c r="E313" i="16"/>
  <c r="E314" i="16"/>
  <c r="E315" i="16"/>
  <c r="E316" i="16"/>
  <c r="E317" i="16"/>
  <c r="E318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538" i="16"/>
  <c r="E539" i="16"/>
  <c r="E540" i="16"/>
  <c r="E541" i="16"/>
  <c r="E542" i="16"/>
  <c r="E543" i="16"/>
  <c r="E544" i="16"/>
  <c r="E545" i="16"/>
  <c r="E546" i="16"/>
  <c r="E547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454" i="16"/>
  <c r="E455" i="16"/>
  <c r="E456" i="16"/>
  <c r="E457" i="16"/>
  <c r="E458" i="16"/>
  <c r="E459" i="16"/>
  <c r="E460" i="16"/>
  <c r="E461" i="16"/>
  <c r="E462" i="16"/>
  <c r="E46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29" i="16"/>
  <c r="E30" i="16"/>
  <c r="E31" i="16"/>
  <c r="E3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34" i="16"/>
  <c r="V34" i="16" s="1"/>
  <c r="U35" i="16"/>
  <c r="V35" i="16" s="1"/>
  <c r="U37" i="16"/>
  <c r="V37" i="16" s="1"/>
  <c r="U38" i="16"/>
  <c r="V38" i="16" s="1"/>
  <c r="U39" i="16"/>
  <c r="V39" i="16" s="1"/>
  <c r="U48" i="16"/>
  <c r="V48" i="16" s="1"/>
  <c r="U52" i="16"/>
  <c r="V52" i="16" s="1"/>
  <c r="U42" i="16"/>
  <c r="V42" i="16" s="1"/>
  <c r="U44" i="16"/>
  <c r="V44" i="16" s="1"/>
  <c r="U51" i="16"/>
  <c r="V51" i="16" s="1"/>
  <c r="U53" i="16"/>
  <c r="V53" i="16" s="1"/>
  <c r="U54" i="16"/>
  <c r="V54" i="16" s="1"/>
  <c r="U56" i="16"/>
  <c r="V56" i="16" s="1"/>
  <c r="U57" i="16"/>
  <c r="V57" i="16" s="1"/>
  <c r="U58" i="16"/>
  <c r="V58" i="16" s="1"/>
  <c r="U59" i="16"/>
  <c r="V59" i="16" s="1"/>
  <c r="U61" i="16"/>
  <c r="V61" i="16" s="1"/>
  <c r="U62" i="16"/>
  <c r="V62" i="16" s="1"/>
  <c r="U63" i="16"/>
  <c r="V63" i="16" s="1"/>
  <c r="U66" i="16"/>
  <c r="V66" i="16" s="1"/>
  <c r="U69" i="16"/>
  <c r="V69" i="16" s="1"/>
  <c r="U70" i="16"/>
  <c r="V70" i="16" s="1"/>
  <c r="U71" i="16"/>
  <c r="V71" i="16" s="1"/>
  <c r="U72" i="16"/>
  <c r="V72" i="16" s="1"/>
  <c r="U73" i="16"/>
  <c r="V73" i="16" s="1"/>
  <c r="U74" i="16"/>
  <c r="V74" i="16" s="1"/>
  <c r="U75" i="16"/>
  <c r="V75" i="16" s="1"/>
  <c r="U76" i="16"/>
  <c r="V76" i="16" s="1"/>
  <c r="U81" i="16"/>
  <c r="V81" i="16" s="1"/>
  <c r="U82" i="16"/>
  <c r="V82" i="16" s="1"/>
  <c r="U84" i="16"/>
  <c r="V84" i="16" s="1"/>
  <c r="U89" i="16"/>
  <c r="V89" i="16" s="1"/>
  <c r="U97" i="16"/>
  <c r="V97" i="16" s="1"/>
  <c r="U102" i="16"/>
  <c r="V102" i="16" s="1"/>
  <c r="U112" i="16"/>
  <c r="V112" i="16" s="1"/>
  <c r="U121" i="16"/>
  <c r="V121" i="16" s="1"/>
  <c r="U129" i="16"/>
  <c r="V129" i="16" s="1"/>
  <c r="U143" i="16"/>
  <c r="V143" i="16" s="1"/>
  <c r="U144" i="16"/>
  <c r="V144" i="16" s="1"/>
  <c r="U147" i="16"/>
  <c r="V147" i="16" s="1"/>
  <c r="U155" i="16"/>
  <c r="V155" i="16" s="1"/>
  <c r="U160" i="16"/>
  <c r="V160" i="16" s="1"/>
  <c r="U162" i="16"/>
  <c r="V162" i="16" s="1"/>
  <c r="U165" i="16"/>
  <c r="V165" i="16" s="1"/>
  <c r="U175" i="16"/>
  <c r="V175" i="16" s="1"/>
  <c r="U184" i="16"/>
  <c r="V184" i="16" s="1"/>
  <c r="U199" i="16"/>
  <c r="V199" i="16" s="1"/>
  <c r="U201" i="16"/>
  <c r="V201" i="16" s="1"/>
  <c r="U210" i="16"/>
  <c r="V210" i="16" s="1"/>
  <c r="U220" i="16"/>
  <c r="V220" i="16" s="1"/>
  <c r="U224" i="16"/>
  <c r="V224" i="16" s="1"/>
  <c r="U225" i="16"/>
  <c r="V225" i="16" s="1"/>
  <c r="U228" i="16"/>
  <c r="V228" i="16" s="1"/>
  <c r="U249" i="16"/>
  <c r="V249" i="16" s="1"/>
  <c r="U254" i="16"/>
  <c r="V254" i="16" s="1"/>
  <c r="U257" i="16"/>
  <c r="V257" i="16" s="1"/>
  <c r="U260" i="16"/>
  <c r="V260" i="16" s="1"/>
  <c r="U265" i="16"/>
  <c r="V265" i="16" s="1"/>
  <c r="U272" i="16"/>
  <c r="V272" i="16" s="1"/>
  <c r="U279" i="16"/>
  <c r="V279" i="16" s="1"/>
  <c r="U284" i="16"/>
  <c r="V284" i="16" s="1"/>
  <c r="U285" i="16"/>
  <c r="V285" i="16" s="1"/>
  <c r="U294" i="16"/>
  <c r="V294" i="16" s="1"/>
  <c r="U301" i="16"/>
  <c r="V301" i="16" s="1"/>
  <c r="U307" i="16"/>
  <c r="V307" i="16" s="1"/>
  <c r="U310" i="16"/>
  <c r="V310" i="16" s="1"/>
  <c r="U466" i="16"/>
  <c r="V466" i="16" s="1"/>
  <c r="U501" i="16"/>
  <c r="V501" i="16" s="1"/>
  <c r="U505" i="16"/>
  <c r="V505" i="16" s="1"/>
  <c r="U506" i="16"/>
  <c r="V506" i="16" s="1"/>
  <c r="U517" i="16"/>
  <c r="V517" i="16" s="1"/>
  <c r="U519" i="16"/>
  <c r="V519" i="16" s="1"/>
  <c r="U521" i="16"/>
  <c r="V521" i="16" s="1"/>
  <c r="U527" i="16"/>
  <c r="V527" i="16" s="1"/>
  <c r="U528" i="16"/>
  <c r="V528" i="16" s="1"/>
  <c r="U532" i="16"/>
  <c r="V532" i="16" s="1"/>
  <c r="U533" i="16"/>
  <c r="V533" i="16" s="1"/>
  <c r="U534" i="16"/>
  <c r="V534" i="16" s="1"/>
  <c r="U535" i="16"/>
  <c r="V535" i="16" s="1"/>
  <c r="U536" i="16"/>
  <c r="V536" i="16" s="1"/>
  <c r="U538" i="16"/>
  <c r="V538" i="16" s="1"/>
  <c r="U540" i="16"/>
  <c r="V540" i="16" s="1"/>
  <c r="U541" i="16"/>
  <c r="V541" i="16" s="1"/>
  <c r="U543" i="16"/>
  <c r="V543" i="16" s="1"/>
  <c r="U545" i="16"/>
  <c r="V545" i="16" s="1"/>
  <c r="U320" i="16"/>
  <c r="V320" i="16" s="1"/>
  <c r="U323" i="16"/>
  <c r="V323" i="16" s="1"/>
  <c r="U324" i="16"/>
  <c r="V324" i="16" s="1"/>
  <c r="U328" i="16"/>
  <c r="V328" i="16" s="1"/>
  <c r="U329" i="16"/>
  <c r="V329" i="16" s="1"/>
  <c r="U330" i="16"/>
  <c r="V330" i="16" s="1"/>
  <c r="U332" i="16"/>
  <c r="V332" i="16" s="1"/>
  <c r="U335" i="16"/>
  <c r="V335" i="16" s="1"/>
  <c r="U341" i="16"/>
  <c r="V341" i="16" s="1"/>
  <c r="U342" i="16"/>
  <c r="V342" i="16" s="1"/>
  <c r="U344" i="16"/>
  <c r="V344" i="16" s="1"/>
  <c r="U345" i="16"/>
  <c r="V345" i="16" s="1"/>
  <c r="U348" i="16"/>
  <c r="V348" i="16" s="1"/>
  <c r="U352" i="16"/>
  <c r="V352" i="16" s="1"/>
  <c r="U353" i="16"/>
  <c r="V353" i="16" s="1"/>
  <c r="U355" i="16"/>
  <c r="V355" i="16" s="1"/>
  <c r="U358" i="16"/>
  <c r="V358" i="16" s="1"/>
  <c r="U359" i="16"/>
  <c r="V359" i="16" s="1"/>
  <c r="U362" i="16"/>
  <c r="V362" i="16" s="1"/>
  <c r="U365" i="16"/>
  <c r="V365" i="16" s="1"/>
  <c r="U366" i="16"/>
  <c r="V366" i="16" s="1"/>
  <c r="U367" i="16"/>
  <c r="V367" i="16" s="1"/>
  <c r="U368" i="16"/>
  <c r="V368" i="16" s="1"/>
  <c r="U369" i="16"/>
  <c r="V369" i="16" s="1"/>
  <c r="U370" i="16"/>
  <c r="V370" i="16" s="1"/>
  <c r="U371" i="16"/>
  <c r="V371" i="16" s="1"/>
  <c r="U372" i="16"/>
  <c r="V372" i="16" s="1"/>
  <c r="U374" i="16"/>
  <c r="V374" i="16" s="1"/>
  <c r="U375" i="16"/>
  <c r="V375" i="16" s="1"/>
  <c r="U377" i="16"/>
  <c r="V377" i="16" s="1"/>
  <c r="U381" i="16"/>
  <c r="V381" i="16" s="1"/>
  <c r="U383" i="16"/>
  <c r="V383" i="16" s="1"/>
  <c r="U384" i="16"/>
  <c r="V384" i="16" s="1"/>
  <c r="U387" i="16"/>
  <c r="V387" i="16" s="1"/>
  <c r="U458" i="16"/>
  <c r="V458" i="16" s="1"/>
  <c r="U392" i="16"/>
  <c r="V392" i="16" s="1"/>
  <c r="U393" i="16"/>
  <c r="V393" i="16" s="1"/>
  <c r="U394" i="16"/>
  <c r="V394" i="16" s="1"/>
  <c r="U399" i="16"/>
  <c r="V399" i="16" s="1"/>
  <c r="U401" i="16"/>
  <c r="V401" i="16" s="1"/>
  <c r="U402" i="16"/>
  <c r="V402" i="16" s="1"/>
  <c r="U404" i="16"/>
  <c r="V404" i="16" s="1"/>
  <c r="U405" i="16"/>
  <c r="V405" i="16" s="1"/>
  <c r="U406" i="16"/>
  <c r="V406" i="16" s="1"/>
  <c r="U410" i="16"/>
  <c r="V410" i="16" s="1"/>
  <c r="U411" i="16"/>
  <c r="V411" i="16" s="1"/>
  <c r="U412" i="16"/>
  <c r="V412" i="16" s="1"/>
  <c r="U413" i="16"/>
  <c r="V413" i="16" s="1"/>
  <c r="U415" i="16"/>
  <c r="V415" i="16" s="1"/>
  <c r="U416" i="16"/>
  <c r="V416" i="16" s="1"/>
  <c r="U417" i="16"/>
  <c r="V417" i="16" s="1"/>
  <c r="U418" i="16"/>
  <c r="V418" i="16" s="1"/>
  <c r="U419" i="16"/>
  <c r="V419" i="16" s="1"/>
  <c r="U420" i="16"/>
  <c r="V420" i="16" s="1"/>
  <c r="U423" i="16"/>
  <c r="V423" i="16" s="1"/>
  <c r="U426" i="16"/>
  <c r="V426" i="16" s="1"/>
  <c r="U427" i="16"/>
  <c r="V427" i="16" s="1"/>
  <c r="U428" i="16"/>
  <c r="V428" i="16" s="1"/>
  <c r="U430" i="16"/>
  <c r="V430" i="16" s="1"/>
  <c r="U431" i="16"/>
  <c r="V431" i="16" s="1"/>
  <c r="U432" i="16"/>
  <c r="V432" i="16" s="1"/>
  <c r="U433" i="16"/>
  <c r="V433" i="16" s="1"/>
  <c r="U434" i="16"/>
  <c r="V434" i="16" s="1"/>
  <c r="U435" i="16"/>
  <c r="V435" i="16" s="1"/>
  <c r="U436" i="16"/>
  <c r="V436" i="16" s="1"/>
  <c r="U437" i="16"/>
  <c r="V437" i="16" s="1"/>
  <c r="U442" i="16"/>
  <c r="V442" i="16" s="1"/>
  <c r="U443" i="16"/>
  <c r="V443" i="16" s="1"/>
  <c r="U444" i="16"/>
  <c r="V444" i="16" s="1"/>
  <c r="U445" i="16"/>
  <c r="V445" i="16" s="1"/>
  <c r="U449" i="16"/>
  <c r="V449" i="16" s="1"/>
  <c r="U452" i="16"/>
  <c r="V452" i="16" s="1"/>
  <c r="U453" i="16"/>
  <c r="V453" i="16" s="1"/>
  <c r="U457" i="16"/>
  <c r="V457" i="16" s="1"/>
  <c r="U460" i="16"/>
  <c r="V460" i="16" s="1"/>
  <c r="U77" i="16"/>
  <c r="V77" i="16" s="1"/>
  <c r="U79" i="16"/>
  <c r="V79" i="16" s="1"/>
  <c r="U80" i="16"/>
  <c r="V80" i="16" s="1"/>
  <c r="U85" i="16"/>
  <c r="V85" i="16" s="1"/>
  <c r="U86" i="16"/>
  <c r="V86" i="16" s="1"/>
  <c r="U113" i="16"/>
  <c r="V113" i="16" s="1"/>
  <c r="U114" i="16"/>
  <c r="V114" i="16" s="1"/>
  <c r="U125" i="16"/>
  <c r="V125" i="16" s="1"/>
  <c r="U134" i="16"/>
  <c r="V134" i="16" s="1"/>
  <c r="U137" i="16"/>
  <c r="V137" i="16" s="1"/>
  <c r="U139" i="16"/>
  <c r="V139" i="16" s="1"/>
  <c r="U157" i="16"/>
  <c r="V157" i="16" s="1"/>
  <c r="U168" i="16"/>
  <c r="V168" i="16" s="1"/>
  <c r="U170" i="16"/>
  <c r="V170" i="16" s="1"/>
  <c r="U174" i="16"/>
  <c r="V174" i="16" s="1"/>
  <c r="U92" i="16"/>
  <c r="V92" i="16" s="1"/>
  <c r="U104" i="16"/>
  <c r="V104" i="16" s="1"/>
  <c r="U96" i="16"/>
  <c r="V96" i="16" s="1"/>
  <c r="U107" i="16"/>
  <c r="V107" i="16" s="1"/>
  <c r="U109" i="16"/>
  <c r="V109" i="16" s="1"/>
  <c r="U115" i="16"/>
  <c r="V115" i="16" s="1"/>
  <c r="U126" i="16"/>
  <c r="V126" i="16" s="1"/>
  <c r="U132" i="16"/>
  <c r="V132" i="16" s="1"/>
  <c r="U133" i="16"/>
  <c r="V133" i="16" s="1"/>
  <c r="U141" i="16"/>
  <c r="V141" i="16" s="1"/>
  <c r="U142" i="16"/>
  <c r="V142" i="16" s="1"/>
  <c r="U145" i="16"/>
  <c r="V145" i="16" s="1"/>
  <c r="U150" i="16"/>
  <c r="V150" i="16" s="1"/>
  <c r="U191" i="16"/>
  <c r="V191" i="16" s="1"/>
  <c r="U194" i="16"/>
  <c r="V194" i="16" s="1"/>
  <c r="U195" i="16"/>
  <c r="V195" i="16" s="1"/>
  <c r="U204" i="16"/>
  <c r="V204" i="16" s="1"/>
  <c r="U211" i="16"/>
  <c r="V211" i="16" s="1"/>
  <c r="U214" i="16"/>
  <c r="V214" i="16" s="1"/>
  <c r="U231" i="16"/>
  <c r="V231" i="16" s="1"/>
  <c r="U235" i="16"/>
  <c r="V235" i="16" s="1"/>
  <c r="U245" i="16"/>
  <c r="V245" i="16" s="1"/>
  <c r="U246" i="16"/>
  <c r="V246" i="16" s="1"/>
  <c r="U275" i="16"/>
  <c r="V275" i="16" s="1"/>
  <c r="U281" i="16"/>
  <c r="V281" i="16" s="1"/>
  <c r="U282" i="16"/>
  <c r="V282" i="16" s="1"/>
  <c r="U293" i="16"/>
  <c r="V293" i="16" s="1"/>
  <c r="U314" i="16"/>
  <c r="V314" i="16" s="1"/>
  <c r="U469" i="16"/>
  <c r="V469" i="16" s="1"/>
  <c r="U481" i="16"/>
  <c r="V481" i="16" s="1"/>
  <c r="U482" i="16"/>
  <c r="V482" i="16" s="1"/>
  <c r="U503" i="16"/>
  <c r="V503" i="16" s="1"/>
  <c r="U178" i="16"/>
  <c r="V178" i="16" s="1"/>
  <c r="U236" i="16"/>
  <c r="V236" i="16" s="1"/>
  <c r="U241" i="16"/>
  <c r="V241" i="16" s="1"/>
  <c r="U251" i="16"/>
  <c r="V251" i="16" s="1"/>
  <c r="U262" i="16"/>
  <c r="V262" i="16" s="1"/>
  <c r="U286" i="16"/>
  <c r="V286" i="16" s="1"/>
  <c r="U298" i="16"/>
  <c r="V298" i="16" s="1"/>
  <c r="U311" i="16"/>
  <c r="V311" i="16" s="1"/>
  <c r="U316" i="16"/>
  <c r="V316" i="16" s="1"/>
  <c r="U464" i="16"/>
  <c r="V464" i="16" s="1"/>
  <c r="U465" i="16"/>
  <c r="V465" i="16" s="1"/>
  <c r="U473" i="16"/>
  <c r="V473" i="16" s="1"/>
  <c r="U491" i="16"/>
  <c r="V491" i="16" s="1"/>
  <c r="U494" i="16"/>
  <c r="V494" i="16" s="1"/>
  <c r="U495" i="16"/>
  <c r="V495" i="16" s="1"/>
  <c r="U499" i="16"/>
  <c r="V499" i="16" s="1"/>
  <c r="U438" i="16"/>
  <c r="V438" i="16" s="1"/>
  <c r="W438" i="16" s="1"/>
  <c r="Z438" i="16" s="1"/>
  <c r="U422" i="16"/>
  <c r="V422" i="16" s="1"/>
  <c r="W422" i="16" s="1"/>
  <c r="Z422" i="16" s="1"/>
  <c r="U439" i="16"/>
  <c r="V439" i="16" s="1"/>
  <c r="U425" i="16"/>
  <c r="V425" i="16" s="1"/>
  <c r="W425" i="16" s="1"/>
  <c r="Z425" i="16" s="1"/>
  <c r="U403" i="16"/>
  <c r="V403" i="16" s="1"/>
  <c r="W403" i="16" s="1"/>
  <c r="Z403" i="16" s="1"/>
  <c r="U123" i="16"/>
  <c r="V123" i="16" s="1"/>
  <c r="U124" i="16"/>
  <c r="V124" i="16" s="1"/>
  <c r="U130" i="16"/>
  <c r="V130" i="16" s="1"/>
  <c r="U138" i="16"/>
  <c r="V138" i="16" s="1"/>
  <c r="U151" i="16"/>
  <c r="V151" i="16" s="1"/>
  <c r="U164" i="16"/>
  <c r="V164" i="16" s="1"/>
  <c r="U167" i="16"/>
  <c r="V167" i="16" s="1"/>
  <c r="U169" i="16"/>
  <c r="V169" i="16" s="1"/>
  <c r="U183" i="16"/>
  <c r="V183" i="16" s="1"/>
  <c r="U189" i="16"/>
  <c r="V189" i="16" s="1"/>
  <c r="U190" i="16"/>
  <c r="V190" i="16" s="1"/>
  <c r="U203" i="16"/>
  <c r="V203" i="16" s="1"/>
  <c r="U212" i="16"/>
  <c r="V212" i="16" s="1"/>
  <c r="U213" i="16"/>
  <c r="V213" i="16" s="1"/>
  <c r="U215" i="16"/>
  <c r="V215" i="16" s="1"/>
  <c r="U217" i="16"/>
  <c r="V217" i="16" s="1"/>
  <c r="U218" i="16"/>
  <c r="V218" i="16" s="1"/>
  <c r="U219" i="16"/>
  <c r="V219" i="16" s="1"/>
  <c r="U221" i="16"/>
  <c r="V221" i="16" s="1"/>
  <c r="U222" i="16"/>
  <c r="V222" i="16" s="1"/>
  <c r="U223" i="16"/>
  <c r="V223" i="16" s="1"/>
  <c r="U226" i="16"/>
  <c r="V226" i="16" s="1"/>
  <c r="U227" i="16"/>
  <c r="V227" i="16" s="1"/>
  <c r="U232" i="16"/>
  <c r="V232" i="16" s="1"/>
  <c r="U233" i="16"/>
  <c r="V233" i="16" s="1"/>
  <c r="U234" i="16"/>
  <c r="V234" i="16" s="1"/>
  <c r="U237" i="16"/>
  <c r="V237" i="16" s="1"/>
  <c r="U243" i="16"/>
  <c r="V243" i="16" s="1"/>
  <c r="U247" i="16"/>
  <c r="V247" i="16" s="1"/>
  <c r="U252" i="16"/>
  <c r="V252" i="16" s="1"/>
  <c r="U253" i="16"/>
  <c r="V253" i="16" s="1"/>
  <c r="U263" i="16"/>
  <c r="V263" i="16" s="1"/>
  <c r="U264" i="16"/>
  <c r="V264" i="16" s="1"/>
  <c r="U269" i="16"/>
  <c r="V269" i="16" s="1"/>
  <c r="U270" i="16"/>
  <c r="V270" i="16" s="1"/>
  <c r="U271" i="16"/>
  <c r="V271" i="16" s="1"/>
  <c r="U273" i="16"/>
  <c r="V273" i="16" s="1"/>
  <c r="U290" i="16"/>
  <c r="V290" i="16" s="1"/>
  <c r="U291" i="16"/>
  <c r="V291" i="16" s="1"/>
  <c r="U297" i="16"/>
  <c r="V297" i="16" s="1"/>
  <c r="U300" i="16"/>
  <c r="V300" i="16" s="1"/>
  <c r="U302" i="16"/>
  <c r="V302" i="16" s="1"/>
  <c r="U304" i="16"/>
  <c r="V304" i="16" s="1"/>
  <c r="U305" i="16"/>
  <c r="V305" i="16" s="1"/>
  <c r="U306" i="16"/>
  <c r="V306" i="16" s="1"/>
  <c r="U308" i="16"/>
  <c r="V308" i="16" s="1"/>
  <c r="U309" i="16"/>
  <c r="V309" i="16" s="1"/>
  <c r="U312" i="16"/>
  <c r="V312" i="16" s="1"/>
  <c r="U313" i="16"/>
  <c r="V313" i="16" s="1"/>
  <c r="U315" i="16"/>
  <c r="V315" i="16" s="1"/>
  <c r="U317" i="16"/>
  <c r="V317" i="16" s="1"/>
  <c r="U318" i="16"/>
  <c r="V318" i="16" s="1"/>
  <c r="U471" i="16"/>
  <c r="V471" i="16" s="1"/>
  <c r="U472" i="16"/>
  <c r="V472" i="16" s="1"/>
  <c r="U478" i="16"/>
  <c r="V478" i="16" s="1"/>
  <c r="U479" i="16"/>
  <c r="V479" i="16" s="1"/>
  <c r="U483" i="16"/>
  <c r="V483" i="16" s="1"/>
  <c r="U485" i="16"/>
  <c r="V485" i="16" s="1"/>
  <c r="U487" i="16"/>
  <c r="V487" i="16" s="1"/>
  <c r="U488" i="16"/>
  <c r="V488" i="16" s="1"/>
  <c r="U490" i="16"/>
  <c r="V490" i="16" s="1"/>
  <c r="U492" i="16"/>
  <c r="V492" i="16" s="1"/>
  <c r="U493" i="16"/>
  <c r="V493" i="16" s="1"/>
  <c r="U500" i="16"/>
  <c r="V500" i="16" s="1"/>
  <c r="U515" i="16"/>
  <c r="V515" i="16" s="1"/>
  <c r="U516" i="16"/>
  <c r="V516" i="16" s="1"/>
  <c r="U518" i="16"/>
  <c r="V518" i="16" s="1"/>
  <c r="U524" i="16"/>
  <c r="V524" i="16" s="1"/>
  <c r="U529" i="16"/>
  <c r="V529" i="16" s="1"/>
  <c r="U537" i="16"/>
  <c r="V537" i="16" s="1"/>
  <c r="U542" i="16"/>
  <c r="V542" i="16" s="1"/>
  <c r="U546" i="16"/>
  <c r="V546" i="16" s="1"/>
  <c r="U321" i="16"/>
  <c r="V321" i="16" s="1"/>
  <c r="U322" i="16"/>
  <c r="V322" i="16" s="1"/>
  <c r="U325" i="16"/>
  <c r="V325" i="16" s="1"/>
  <c r="U336" i="16"/>
  <c r="V336" i="16" s="1"/>
  <c r="U337" i="16"/>
  <c r="V337" i="16" s="1"/>
  <c r="U346" i="16"/>
  <c r="V346" i="16" s="1"/>
  <c r="U347" i="16"/>
  <c r="V347" i="16" s="1"/>
  <c r="U356" i="16"/>
  <c r="V356" i="16" s="1"/>
  <c r="U376" i="16"/>
  <c r="V376" i="16" s="1"/>
  <c r="U379" i="16"/>
  <c r="V379" i="16" s="1"/>
  <c r="U388" i="16"/>
  <c r="V388" i="16" s="1"/>
  <c r="U391" i="16"/>
  <c r="V391" i="16" s="1"/>
  <c r="U397" i="16"/>
  <c r="V397" i="16" s="1"/>
  <c r="T400" i="16"/>
  <c r="U400" i="16"/>
  <c r="V400" i="16" s="1"/>
  <c r="U421" i="16"/>
  <c r="V421" i="16" s="1"/>
  <c r="U424" i="16"/>
  <c r="V424" i="16" s="1"/>
  <c r="U446" i="16"/>
  <c r="V446" i="16" s="1"/>
  <c r="U450" i="16"/>
  <c r="V450" i="16" s="1"/>
  <c r="T455" i="16"/>
  <c r="U455" i="16"/>
  <c r="V455" i="16" s="1"/>
  <c r="U459" i="16"/>
  <c r="V459" i="16" s="1"/>
  <c r="U461" i="16"/>
  <c r="V461" i="16" s="1"/>
  <c r="U414" i="16"/>
  <c r="V414" i="16" s="1"/>
  <c r="U408" i="16"/>
  <c r="V408" i="16" s="1"/>
  <c r="W408" i="16" s="1"/>
  <c r="Z408" i="16" s="1"/>
  <c r="T452" i="16"/>
  <c r="T453" i="16"/>
  <c r="T457" i="16"/>
  <c r="T459" i="16"/>
  <c r="T460" i="16"/>
  <c r="T461" i="16"/>
  <c r="S452" i="16"/>
  <c r="T2" i="16"/>
  <c r="S2" i="16"/>
  <c r="S9" i="16"/>
  <c r="T9" i="16"/>
  <c r="W9" i="16" s="1"/>
  <c r="Z9" i="16" s="1"/>
  <c r="S34" i="16"/>
  <c r="T34" i="16"/>
  <c r="T53" i="16"/>
  <c r="S53" i="16"/>
  <c r="T58" i="16"/>
  <c r="S58" i="16"/>
  <c r="T74" i="16"/>
  <c r="S74" i="16"/>
  <c r="S82" i="16"/>
  <c r="T82" i="16"/>
  <c r="T90" i="16"/>
  <c r="W90" i="16" s="1"/>
  <c r="Z90" i="16" s="1"/>
  <c r="S90" i="16"/>
  <c r="T110" i="16"/>
  <c r="W110" i="16" s="1"/>
  <c r="Z110" i="16" s="1"/>
  <c r="S110" i="16"/>
  <c r="T4" i="16"/>
  <c r="S4" i="16"/>
  <c r="T6" i="16"/>
  <c r="S6" i="16"/>
  <c r="T10" i="16"/>
  <c r="S10" i="16"/>
  <c r="T13" i="16"/>
  <c r="W13" i="16" s="1"/>
  <c r="Z13" i="16" s="1"/>
  <c r="S13" i="16"/>
  <c r="T38" i="16"/>
  <c r="S38" i="16"/>
  <c r="T48" i="16"/>
  <c r="S4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35" i="16"/>
  <c r="S35" i="16"/>
  <c r="T37" i="16"/>
  <c r="S37" i="16"/>
  <c r="T39" i="16"/>
  <c r="S39" i="16"/>
  <c r="T40" i="16"/>
  <c r="W40" i="16" s="1"/>
  <c r="Z40" i="16" s="1"/>
  <c r="S40" i="16"/>
  <c r="S41" i="16"/>
  <c r="T41" i="16"/>
  <c r="W41" i="16" s="1"/>
  <c r="Z41" i="16" s="1"/>
  <c r="S42" i="16"/>
  <c r="T42" i="16"/>
  <c r="T43" i="16"/>
  <c r="W43" i="16" s="1"/>
  <c r="Z43" i="16" s="1"/>
  <c r="S43" i="16"/>
  <c r="T44" i="16"/>
  <c r="S44" i="16"/>
  <c r="T46" i="16"/>
  <c r="W46" i="16" s="1"/>
  <c r="Z46" i="16" s="1"/>
  <c r="S46" i="16"/>
  <c r="T51" i="16"/>
  <c r="S51" i="16"/>
  <c r="S52" i="16"/>
  <c r="T52" i="16"/>
  <c r="T54" i="16"/>
  <c r="S54" i="16"/>
  <c r="T56" i="16"/>
  <c r="S56" i="16"/>
  <c r="T57" i="16"/>
  <c r="S57" i="16"/>
  <c r="T59" i="16"/>
  <c r="S59" i="16"/>
  <c r="T61" i="16"/>
  <c r="S61" i="16"/>
  <c r="S62" i="16"/>
  <c r="T62" i="16"/>
  <c r="T63" i="16"/>
  <c r="S63" i="16"/>
  <c r="T66" i="16"/>
  <c r="S66" i="16"/>
  <c r="T69" i="16"/>
  <c r="S69" i="16"/>
  <c r="S70" i="16"/>
  <c r="T70" i="16"/>
  <c r="T71" i="16"/>
  <c r="S71" i="16"/>
  <c r="T72" i="16"/>
  <c r="S72" i="16"/>
  <c r="T73" i="16"/>
  <c r="S73" i="16"/>
  <c r="T75" i="16"/>
  <c r="S75" i="16"/>
  <c r="T76" i="16"/>
  <c r="S76" i="16"/>
  <c r="T77" i="16"/>
  <c r="S77" i="16"/>
  <c r="T79" i="16"/>
  <c r="S79" i="16"/>
  <c r="T80" i="16"/>
  <c r="S80" i="16"/>
  <c r="T81" i="16"/>
  <c r="S81" i="16"/>
  <c r="T83" i="16"/>
  <c r="W83" i="16" s="1"/>
  <c r="Z83" i="16" s="1"/>
  <c r="S83" i="16"/>
  <c r="T84" i="16"/>
  <c r="S84" i="16"/>
  <c r="T85" i="16"/>
  <c r="S85" i="16"/>
  <c r="T86" i="16"/>
  <c r="S86" i="16"/>
  <c r="T89" i="16"/>
  <c r="S89" i="16"/>
  <c r="T91" i="16"/>
  <c r="W91" i="16" s="1"/>
  <c r="Z91" i="16" s="1"/>
  <c r="S91" i="16"/>
  <c r="S92" i="16"/>
  <c r="T92" i="16"/>
  <c r="T96" i="16"/>
  <c r="S96" i="16"/>
  <c r="T97" i="16"/>
  <c r="S97" i="16"/>
  <c r="T98" i="16"/>
  <c r="W98" i="16" s="1"/>
  <c r="Z98" i="16" s="1"/>
  <c r="S98" i="16"/>
  <c r="T99" i="16"/>
  <c r="W99" i="16" s="1"/>
  <c r="Z99" i="16" s="1"/>
  <c r="S99" i="16"/>
  <c r="T100" i="16"/>
  <c r="W100" i="16" s="1"/>
  <c r="Z100" i="16" s="1"/>
  <c r="S100" i="16"/>
  <c r="T101" i="16"/>
  <c r="W101" i="16" s="1"/>
  <c r="Z101" i="16" s="1"/>
  <c r="S101" i="16"/>
  <c r="T102" i="16"/>
  <c r="S102" i="16"/>
  <c r="T104" i="16"/>
  <c r="S104" i="16"/>
  <c r="T105" i="16"/>
  <c r="W105" i="16" s="1"/>
  <c r="Z105" i="16" s="1"/>
  <c r="S105" i="16"/>
  <c r="T107" i="16"/>
  <c r="S107" i="16"/>
  <c r="T108" i="16"/>
  <c r="W108" i="16" s="1"/>
  <c r="Z108" i="16" s="1"/>
  <c r="S108" i="16"/>
  <c r="T109" i="16"/>
  <c r="S109" i="16"/>
  <c r="T111" i="16"/>
  <c r="W111" i="16" s="1"/>
  <c r="Z111" i="16" s="1"/>
  <c r="S111" i="16"/>
  <c r="T112" i="16"/>
  <c r="S112" i="16"/>
  <c r="S113" i="16"/>
  <c r="T113" i="16"/>
  <c r="T114" i="16"/>
  <c r="S114" i="16"/>
  <c r="T115" i="16"/>
  <c r="S115" i="16"/>
  <c r="T119" i="16"/>
  <c r="W119" i="16" s="1"/>
  <c r="Z119" i="16" s="1"/>
  <c r="S119" i="16"/>
  <c r="T120" i="16"/>
  <c r="W120" i="16" s="1"/>
  <c r="Z120" i="16" s="1"/>
  <c r="S120" i="16"/>
  <c r="T121" i="16"/>
  <c r="S121" i="16"/>
  <c r="T122" i="16"/>
  <c r="W122" i="16" s="1"/>
  <c r="Z122" i="16" s="1"/>
  <c r="S122" i="16"/>
  <c r="T123" i="16"/>
  <c r="S123" i="16"/>
  <c r="S124" i="16"/>
  <c r="T124" i="16"/>
  <c r="T125" i="16"/>
  <c r="S125" i="16"/>
  <c r="T126" i="16"/>
  <c r="S126" i="16"/>
  <c r="T128" i="16"/>
  <c r="W128" i="16" s="1"/>
  <c r="Z128" i="16" s="1"/>
  <c r="S128" i="16"/>
  <c r="T129" i="16"/>
  <c r="S129" i="16"/>
  <c r="T130" i="16"/>
  <c r="S130" i="16"/>
  <c r="T132" i="16"/>
  <c r="S132" i="16"/>
  <c r="S133" i="16"/>
  <c r="T133" i="16"/>
  <c r="T134" i="16"/>
  <c r="S134" i="16"/>
  <c r="T137" i="16"/>
  <c r="S137" i="16"/>
  <c r="S138" i="16"/>
  <c r="T138" i="16"/>
  <c r="T139" i="16"/>
  <c r="S139" i="16"/>
  <c r="T140" i="16"/>
  <c r="W140" i="16" s="1"/>
  <c r="Z140" i="16" s="1"/>
  <c r="S140" i="16"/>
  <c r="T141" i="16"/>
  <c r="S141" i="16"/>
  <c r="T142" i="16"/>
  <c r="S142" i="16"/>
  <c r="T143" i="16"/>
  <c r="S143" i="16"/>
  <c r="T144" i="16"/>
  <c r="S144" i="16"/>
  <c r="T145" i="16"/>
  <c r="S145" i="16"/>
  <c r="T147" i="16"/>
  <c r="S147" i="16"/>
  <c r="S148" i="16"/>
  <c r="T148" i="16"/>
  <c r="W148" i="16" s="1"/>
  <c r="Z148" i="16" s="1"/>
  <c r="T150" i="16"/>
  <c r="S150" i="16"/>
  <c r="T151" i="16"/>
  <c r="S151" i="16"/>
  <c r="S153" i="16"/>
  <c r="T153" i="16"/>
  <c r="W153" i="16" s="1"/>
  <c r="Z153" i="16" s="1"/>
  <c r="T155" i="16"/>
  <c r="S155" i="16"/>
  <c r="T157" i="16"/>
  <c r="S157" i="16"/>
  <c r="T158" i="16"/>
  <c r="W158" i="16" s="1"/>
  <c r="Z158" i="16" s="1"/>
  <c r="S158" i="16"/>
  <c r="S160" i="16"/>
  <c r="T160" i="16"/>
  <c r="S162" i="16"/>
  <c r="T162" i="16"/>
  <c r="T164" i="16"/>
  <c r="S164" i="16"/>
  <c r="T165" i="16"/>
  <c r="S165" i="16"/>
  <c r="T167" i="16"/>
  <c r="S167" i="16"/>
  <c r="T168" i="16"/>
  <c r="S168" i="16"/>
  <c r="T169" i="16"/>
  <c r="S169" i="16"/>
  <c r="T170" i="16"/>
  <c r="S170" i="16"/>
  <c r="S171" i="16"/>
  <c r="T171" i="16"/>
  <c r="W171" i="16" s="1"/>
  <c r="Z171" i="16" s="1"/>
  <c r="T172" i="16"/>
  <c r="W172" i="16" s="1"/>
  <c r="Z172" i="16" s="1"/>
  <c r="S172" i="16"/>
  <c r="T173" i="16"/>
  <c r="W173" i="16" s="1"/>
  <c r="Z173" i="16" s="1"/>
  <c r="S173" i="16"/>
  <c r="T174" i="16"/>
  <c r="S174" i="16"/>
  <c r="T175" i="16"/>
  <c r="S175" i="16"/>
  <c r="T177" i="16"/>
  <c r="W177" i="16" s="1"/>
  <c r="Z177" i="16" s="1"/>
  <c r="S177" i="16"/>
  <c r="S178" i="16"/>
  <c r="T178" i="16"/>
  <c r="S179" i="16"/>
  <c r="T179" i="16"/>
  <c r="W179" i="16" s="1"/>
  <c r="Z179" i="16" s="1"/>
  <c r="T182" i="16"/>
  <c r="W182" i="16" s="1"/>
  <c r="Z182" i="16" s="1"/>
  <c r="S182" i="16"/>
  <c r="S183" i="16"/>
  <c r="T183" i="16"/>
  <c r="T184" i="16"/>
  <c r="S184" i="16"/>
  <c r="T189" i="16"/>
  <c r="S189" i="16"/>
  <c r="T190" i="16"/>
  <c r="S190" i="16"/>
  <c r="T191" i="16"/>
  <c r="S191" i="16"/>
  <c r="S194" i="16"/>
  <c r="T194" i="16"/>
  <c r="T195" i="16"/>
  <c r="S195" i="16"/>
  <c r="T197" i="16"/>
  <c r="W197" i="16" s="1"/>
  <c r="Z197" i="16" s="1"/>
  <c r="S197" i="16"/>
  <c r="T199" i="16"/>
  <c r="S199" i="16"/>
  <c r="T201" i="16"/>
  <c r="S201" i="16"/>
  <c r="S202" i="16"/>
  <c r="T202" i="16"/>
  <c r="W202" i="16" s="1"/>
  <c r="Z202" i="16" s="1"/>
  <c r="T203" i="16"/>
  <c r="S203" i="16"/>
  <c r="T204" i="16"/>
  <c r="S204" i="16"/>
  <c r="T206" i="16"/>
  <c r="W206" i="16" s="1"/>
  <c r="Z206" i="16" s="1"/>
  <c r="S206" i="16"/>
  <c r="T208" i="16"/>
  <c r="W208" i="16" s="1"/>
  <c r="Z208" i="16" s="1"/>
  <c r="S208" i="16"/>
  <c r="T209" i="16"/>
  <c r="W209" i="16" s="1"/>
  <c r="Z209" i="16" s="1"/>
  <c r="S209" i="16"/>
  <c r="S210" i="16"/>
  <c r="T210" i="16"/>
  <c r="T211" i="16"/>
  <c r="S211" i="16"/>
  <c r="T212" i="16"/>
  <c r="S212" i="16"/>
  <c r="T213" i="16"/>
  <c r="S213" i="16"/>
  <c r="T214" i="16"/>
  <c r="S214" i="16"/>
  <c r="T215" i="16"/>
  <c r="S215" i="16"/>
  <c r="T216" i="16"/>
  <c r="W216" i="16" s="1"/>
  <c r="Z216" i="16" s="1"/>
  <c r="S216" i="16"/>
  <c r="T217" i="16"/>
  <c r="S217" i="16"/>
  <c r="S218" i="16"/>
  <c r="T218" i="16"/>
  <c r="T219" i="16"/>
  <c r="S219" i="16"/>
  <c r="T220" i="16"/>
  <c r="S220" i="16"/>
  <c r="T221" i="16"/>
  <c r="S221" i="16"/>
  <c r="T222" i="16"/>
  <c r="S222" i="16"/>
  <c r="T223" i="16"/>
  <c r="S223" i="16"/>
  <c r="T224" i="16"/>
  <c r="S224" i="16"/>
  <c r="T225" i="16"/>
  <c r="S225" i="16"/>
  <c r="S226" i="16"/>
  <c r="T226" i="16"/>
  <c r="T227" i="16"/>
  <c r="S227" i="16"/>
  <c r="T228" i="16"/>
  <c r="S228" i="16"/>
  <c r="S231" i="16"/>
  <c r="T231" i="16"/>
  <c r="T232" i="16"/>
  <c r="S232" i="16"/>
  <c r="T233" i="16"/>
  <c r="S233" i="16"/>
  <c r="T234" i="16"/>
  <c r="S234" i="16"/>
  <c r="T235" i="16"/>
  <c r="S235" i="16"/>
  <c r="T236" i="16"/>
  <c r="S236" i="16"/>
  <c r="T237" i="16"/>
  <c r="S237" i="16"/>
  <c r="T238" i="16"/>
  <c r="W238" i="16" s="1"/>
  <c r="Z238" i="16" s="1"/>
  <c r="S238" i="16"/>
  <c r="T239" i="16"/>
  <c r="W239" i="16" s="1"/>
  <c r="Z239" i="16" s="1"/>
  <c r="S239" i="16"/>
  <c r="T241" i="16"/>
  <c r="S241" i="16"/>
  <c r="T242" i="16"/>
  <c r="W242" i="16" s="1"/>
  <c r="Z242" i="16" s="1"/>
  <c r="S242" i="16"/>
  <c r="T243" i="16"/>
  <c r="S243" i="16"/>
  <c r="T244" i="16"/>
  <c r="W244" i="16" s="1"/>
  <c r="Z244" i="16" s="1"/>
  <c r="S244" i="16"/>
  <c r="S245" i="16"/>
  <c r="T245" i="16"/>
  <c r="T246" i="16"/>
  <c r="S246" i="16"/>
  <c r="T247" i="16"/>
  <c r="S247" i="16"/>
  <c r="T249" i="16"/>
  <c r="S249" i="16"/>
  <c r="T251" i="16"/>
  <c r="S251" i="16"/>
  <c r="S252" i="16"/>
  <c r="T252" i="16"/>
  <c r="T253" i="16"/>
  <c r="S253" i="16"/>
  <c r="T254" i="16"/>
  <c r="S254" i="16"/>
  <c r="T257" i="16"/>
  <c r="S257" i="16"/>
  <c r="T259" i="16"/>
  <c r="W259" i="16" s="1"/>
  <c r="Z259" i="16" s="1"/>
  <c r="S259" i="16"/>
  <c r="T260" i="16"/>
  <c r="S260" i="16"/>
  <c r="T262" i="16"/>
  <c r="S262" i="16"/>
  <c r="T263" i="16"/>
  <c r="S263" i="16"/>
  <c r="T264" i="16"/>
  <c r="S264" i="16"/>
  <c r="S265" i="16"/>
  <c r="T265" i="16"/>
  <c r="T269" i="16"/>
  <c r="S269" i="16"/>
  <c r="T270" i="16"/>
  <c r="S270" i="16"/>
  <c r="S271" i="16"/>
  <c r="T271" i="16"/>
  <c r="T272" i="16"/>
  <c r="S272" i="16"/>
  <c r="T273" i="16"/>
  <c r="S273" i="16"/>
  <c r="T275" i="16"/>
  <c r="S275" i="16"/>
  <c r="T276" i="16"/>
  <c r="W276" i="16" s="1"/>
  <c r="Z276" i="16" s="1"/>
  <c r="S276" i="16"/>
  <c r="T278" i="16"/>
  <c r="W278" i="16" s="1"/>
  <c r="Z278" i="16" s="1"/>
  <c r="S278" i="16"/>
  <c r="S279" i="16"/>
  <c r="T279" i="16"/>
  <c r="T280" i="16"/>
  <c r="W280" i="16" s="1"/>
  <c r="Z280" i="16" s="1"/>
  <c r="S280" i="16"/>
  <c r="T281" i="16"/>
  <c r="S281" i="16"/>
  <c r="T282" i="16"/>
  <c r="S282" i="16"/>
  <c r="T284" i="16"/>
  <c r="S284" i="16"/>
  <c r="S285" i="16"/>
  <c r="T285" i="16"/>
  <c r="T286" i="16"/>
  <c r="S286" i="16"/>
  <c r="T287" i="16"/>
  <c r="W287" i="16" s="1"/>
  <c r="Z287" i="16" s="1"/>
  <c r="S287" i="16"/>
  <c r="S288" i="16"/>
  <c r="T288" i="16"/>
  <c r="W288" i="16" s="1"/>
  <c r="Z288" i="16" s="1"/>
  <c r="T289" i="16"/>
  <c r="W289" i="16" s="1"/>
  <c r="Z289" i="16" s="1"/>
  <c r="S289" i="16"/>
  <c r="T290" i="16"/>
  <c r="S290" i="16"/>
  <c r="S291" i="16"/>
  <c r="T291" i="16"/>
  <c r="T292" i="16"/>
  <c r="W292" i="16" s="1"/>
  <c r="Z292" i="16" s="1"/>
  <c r="S292" i="16"/>
  <c r="T293" i="16"/>
  <c r="S293" i="16"/>
  <c r="T294" i="16"/>
  <c r="S294" i="16"/>
  <c r="S297" i="16"/>
  <c r="T297" i="16"/>
  <c r="T298" i="16"/>
  <c r="S298" i="16"/>
  <c r="T299" i="16"/>
  <c r="W299" i="16" s="1"/>
  <c r="Z299" i="16" s="1"/>
  <c r="S299" i="16"/>
  <c r="T300" i="16"/>
  <c r="S300" i="16"/>
  <c r="T301" i="16"/>
  <c r="S301" i="16"/>
  <c r="S302" i="16"/>
  <c r="T302" i="16"/>
  <c r="T303" i="16"/>
  <c r="W303" i="16" s="1"/>
  <c r="Z303" i="16" s="1"/>
  <c r="S303" i="16"/>
  <c r="T304" i="16"/>
  <c r="S304" i="16"/>
  <c r="T305" i="16"/>
  <c r="S305" i="16"/>
  <c r="T306" i="16"/>
  <c r="S306" i="16"/>
  <c r="T307" i="16"/>
  <c r="S307" i="16"/>
  <c r="T308" i="16"/>
  <c r="S308" i="16"/>
  <c r="S309" i="16"/>
  <c r="T309" i="16"/>
  <c r="S310" i="16"/>
  <c r="T310" i="16"/>
  <c r="T311" i="16"/>
  <c r="S311" i="16"/>
  <c r="T312" i="16"/>
  <c r="S312" i="16"/>
  <c r="S313" i="16"/>
  <c r="T313" i="16"/>
  <c r="T314" i="16"/>
  <c r="S314" i="16"/>
  <c r="T315" i="16"/>
  <c r="S315" i="16"/>
  <c r="T316" i="16"/>
  <c r="S316" i="16"/>
  <c r="T317" i="16"/>
  <c r="S317" i="16"/>
  <c r="T318" i="16"/>
  <c r="S318" i="16"/>
  <c r="T464" i="16"/>
  <c r="S464" i="16"/>
  <c r="S465" i="16"/>
  <c r="T465" i="16"/>
  <c r="T466" i="16"/>
  <c r="S466" i="16"/>
  <c r="T467" i="16"/>
  <c r="W467" i="16" s="1"/>
  <c r="Z467" i="16" s="1"/>
  <c r="S467" i="16"/>
  <c r="T468" i="16"/>
  <c r="W468" i="16" s="1"/>
  <c r="Z468" i="16" s="1"/>
  <c r="S468" i="16"/>
  <c r="T469" i="16"/>
  <c r="S469" i="16"/>
  <c r="T471" i="16"/>
  <c r="S471" i="16"/>
  <c r="T472" i="16"/>
  <c r="S472" i="16"/>
  <c r="T473" i="16"/>
  <c r="S473" i="16"/>
  <c r="S474" i="16"/>
  <c r="T474" i="16"/>
  <c r="W474" i="16" s="1"/>
  <c r="Z474" i="16" s="1"/>
  <c r="T478" i="16"/>
  <c r="S478" i="16"/>
  <c r="T479" i="16"/>
  <c r="S479" i="16"/>
  <c r="T481" i="16"/>
  <c r="S481" i="16"/>
  <c r="T482" i="16"/>
  <c r="S482" i="16"/>
  <c r="S483" i="16"/>
  <c r="T483" i="16"/>
  <c r="S485" i="16"/>
  <c r="T485" i="16"/>
  <c r="T486" i="16"/>
  <c r="W486" i="16" s="1"/>
  <c r="Z486" i="16" s="1"/>
  <c r="S486" i="16"/>
  <c r="T487" i="16"/>
  <c r="S487" i="16"/>
  <c r="S488" i="16"/>
  <c r="T488" i="16"/>
  <c r="S490" i="16"/>
  <c r="T490" i="16"/>
  <c r="S491" i="16"/>
  <c r="T491" i="16"/>
  <c r="T492" i="16"/>
  <c r="S492" i="16"/>
  <c r="T493" i="16"/>
  <c r="S493" i="16"/>
  <c r="T494" i="16"/>
  <c r="S494" i="16"/>
  <c r="T495" i="16"/>
  <c r="S495" i="16"/>
  <c r="T499" i="16"/>
  <c r="S499" i="16"/>
  <c r="T500" i="16"/>
  <c r="S500" i="16"/>
  <c r="T501" i="16"/>
  <c r="S501" i="16"/>
  <c r="T503" i="16"/>
  <c r="S503" i="16"/>
  <c r="T505" i="16"/>
  <c r="S505" i="16"/>
  <c r="T506" i="16"/>
  <c r="S506" i="16"/>
  <c r="T510" i="16"/>
  <c r="W510" i="16" s="1"/>
  <c r="Z510" i="16" s="1"/>
  <c r="S510" i="16"/>
  <c r="T514" i="16"/>
  <c r="W514" i="16" s="1"/>
  <c r="Z514" i="16" s="1"/>
  <c r="S514" i="16"/>
  <c r="S515" i="16"/>
  <c r="T515" i="16"/>
  <c r="T516" i="16"/>
  <c r="S516" i="16"/>
  <c r="S517" i="16"/>
  <c r="T517" i="16"/>
  <c r="T518" i="16"/>
  <c r="S518" i="16"/>
  <c r="S519" i="16"/>
  <c r="T519" i="16"/>
  <c r="T521" i="16"/>
  <c r="S521" i="16"/>
  <c r="T522" i="16"/>
  <c r="W522" i="16" s="1"/>
  <c r="Z522" i="16" s="1"/>
  <c r="S522" i="16"/>
  <c r="T524" i="16"/>
  <c r="S524" i="16"/>
  <c r="T525" i="16"/>
  <c r="W525" i="16" s="1"/>
  <c r="Z525" i="16" s="1"/>
  <c r="S525" i="16"/>
  <c r="T527" i="16"/>
  <c r="S527" i="16"/>
  <c r="S528" i="16"/>
  <c r="T528" i="16"/>
  <c r="T529" i="16"/>
  <c r="S529" i="16"/>
  <c r="T531" i="16"/>
  <c r="W531" i="16" s="1"/>
  <c r="Z531" i="16" s="1"/>
  <c r="S531" i="16"/>
  <c r="T532" i="16"/>
  <c r="S532" i="16"/>
  <c r="T533" i="16"/>
  <c r="S533" i="16"/>
  <c r="T534" i="16"/>
  <c r="S534" i="16"/>
  <c r="T535" i="16"/>
  <c r="S535" i="16"/>
  <c r="S536" i="16"/>
  <c r="T536" i="16"/>
  <c r="T537" i="16"/>
  <c r="S537" i="16"/>
  <c r="T538" i="16"/>
  <c r="S538" i="16"/>
  <c r="T540" i="16"/>
  <c r="S540" i="16"/>
  <c r="T541" i="16"/>
  <c r="S541" i="16"/>
  <c r="T542" i="16"/>
  <c r="S542" i="16"/>
  <c r="T543" i="16"/>
  <c r="S543" i="16"/>
  <c r="T545" i="16"/>
  <c r="S545" i="16"/>
  <c r="T546" i="16"/>
  <c r="S546" i="16"/>
  <c r="T320" i="16"/>
  <c r="S320" i="16"/>
  <c r="T321" i="16"/>
  <c r="S321" i="16"/>
  <c r="T322" i="16"/>
  <c r="S322" i="16"/>
  <c r="S323" i="16"/>
  <c r="T323" i="16"/>
  <c r="S324" i="16"/>
  <c r="T324" i="16"/>
  <c r="T325" i="16"/>
  <c r="S325" i="16"/>
  <c r="S326" i="16"/>
  <c r="T326" i="16"/>
  <c r="W326" i="16" s="1"/>
  <c r="Z326" i="16" s="1"/>
  <c r="T328" i="16"/>
  <c r="S328" i="16"/>
  <c r="T329" i="16"/>
  <c r="S329" i="16"/>
  <c r="T330" i="16"/>
  <c r="S330" i="16"/>
  <c r="T331" i="16"/>
  <c r="W331" i="16" s="1"/>
  <c r="Z331" i="16" s="1"/>
  <c r="S331" i="16"/>
  <c r="S332" i="16"/>
  <c r="T332" i="16"/>
  <c r="T334" i="16"/>
  <c r="W334" i="16" s="1"/>
  <c r="Z334" i="16" s="1"/>
  <c r="S334" i="16"/>
  <c r="T335" i="16"/>
  <c r="S335" i="16"/>
  <c r="T336" i="16"/>
  <c r="S336" i="16"/>
  <c r="T337" i="16"/>
  <c r="S337" i="16"/>
  <c r="S338" i="16"/>
  <c r="T338" i="16"/>
  <c r="W338" i="16" s="1"/>
  <c r="Z338" i="16" s="1"/>
  <c r="T341" i="16"/>
  <c r="S341" i="16"/>
  <c r="T342" i="16"/>
  <c r="S342" i="16"/>
  <c r="T343" i="16"/>
  <c r="W343" i="16" s="1"/>
  <c r="Z343" i="16" s="1"/>
  <c r="S343" i="16"/>
  <c r="T344" i="16"/>
  <c r="S344" i="16"/>
  <c r="T345" i="16"/>
  <c r="S345" i="16"/>
  <c r="T346" i="16"/>
  <c r="S346" i="16"/>
  <c r="T347" i="16"/>
  <c r="S347" i="16"/>
  <c r="T348" i="16"/>
  <c r="S348" i="16"/>
  <c r="T352" i="16"/>
  <c r="S352" i="16"/>
  <c r="T353" i="16"/>
  <c r="S353" i="16"/>
  <c r="T354" i="16"/>
  <c r="W354" i="16" s="1"/>
  <c r="Z354" i="16" s="1"/>
  <c r="S354" i="16"/>
  <c r="S355" i="16"/>
  <c r="T355" i="16"/>
  <c r="T356" i="16"/>
  <c r="S356" i="16"/>
  <c r="T358" i="16"/>
  <c r="S358" i="16"/>
  <c r="T359" i="16"/>
  <c r="S359" i="16"/>
  <c r="T362" i="16"/>
  <c r="S362" i="16"/>
  <c r="T363" i="16"/>
  <c r="W363" i="16" s="1"/>
  <c r="Z363" i="16" s="1"/>
  <c r="S363" i="16"/>
  <c r="T364" i="16"/>
  <c r="W364" i="16" s="1"/>
  <c r="Z364" i="16" s="1"/>
  <c r="S364" i="16"/>
  <c r="T365" i="16"/>
  <c r="S365" i="16"/>
  <c r="T366" i="16"/>
  <c r="S366" i="16"/>
  <c r="T367" i="16"/>
  <c r="S367" i="16"/>
  <c r="T368" i="16"/>
  <c r="S368" i="16"/>
  <c r="T369" i="16"/>
  <c r="S369" i="16"/>
  <c r="T370" i="16"/>
  <c r="S370" i="16"/>
  <c r="T371" i="16"/>
  <c r="S371" i="16"/>
  <c r="S372" i="16"/>
  <c r="T372" i="16"/>
  <c r="T373" i="16"/>
  <c r="W373" i="16" s="1"/>
  <c r="Z373" i="16" s="1"/>
  <c r="S373" i="16"/>
  <c r="S374" i="16"/>
  <c r="T374" i="16"/>
  <c r="T375" i="16"/>
  <c r="S375" i="16"/>
  <c r="T376" i="16"/>
  <c r="S376" i="16"/>
  <c r="T377" i="16"/>
  <c r="S377" i="16"/>
  <c r="T379" i="16"/>
  <c r="S379" i="16"/>
  <c r="T381" i="16"/>
  <c r="S381" i="16"/>
  <c r="T383" i="16"/>
  <c r="S383" i="16"/>
  <c r="T384" i="16"/>
  <c r="S384" i="16"/>
  <c r="S387" i="16"/>
  <c r="T387" i="16"/>
  <c r="T388" i="16"/>
  <c r="S388" i="16"/>
  <c r="T390" i="16"/>
  <c r="W390" i="16" s="1"/>
  <c r="Z390" i="16" s="1"/>
  <c r="S390" i="16"/>
  <c r="T391" i="16"/>
  <c r="S391" i="16"/>
  <c r="T392" i="16"/>
  <c r="S392" i="16"/>
  <c r="S399" i="16"/>
  <c r="T402" i="16"/>
  <c r="T405" i="16"/>
  <c r="T411" i="16"/>
  <c r="T413" i="16"/>
  <c r="S415" i="16"/>
  <c r="S417" i="16"/>
  <c r="S419" i="16"/>
  <c r="S420" i="16"/>
  <c r="T423" i="16"/>
  <c r="S428" i="16"/>
  <c r="T432" i="16"/>
  <c r="S437" i="16"/>
  <c r="S425" i="16"/>
  <c r="S432" i="16"/>
  <c r="S403" i="16"/>
  <c r="T417" i="16"/>
  <c r="T439" i="16"/>
  <c r="T399" i="16"/>
  <c r="T428" i="16"/>
  <c r="T393" i="16"/>
  <c r="T394" i="16"/>
  <c r="T397" i="16"/>
  <c r="S401" i="16"/>
  <c r="T401" i="16"/>
  <c r="S404" i="16"/>
  <c r="T404" i="16"/>
  <c r="T406" i="16"/>
  <c r="T410" i="16"/>
  <c r="T412" i="16"/>
  <c r="T416" i="16"/>
  <c r="S416" i="16"/>
  <c r="T418" i="16"/>
  <c r="T419" i="16"/>
  <c r="S421" i="16"/>
  <c r="T421" i="16"/>
  <c r="T424" i="16"/>
  <c r="T426" i="16"/>
  <c r="T427" i="16"/>
  <c r="T430" i="16"/>
  <c r="T431" i="16"/>
  <c r="S431" i="16"/>
  <c r="T433" i="16"/>
  <c r="T434" i="16"/>
  <c r="T435" i="16"/>
  <c r="S435" i="16"/>
  <c r="T436" i="16"/>
  <c r="S436" i="16"/>
  <c r="T437" i="16"/>
  <c r="T442" i="16"/>
  <c r="S442" i="16"/>
  <c r="T443" i="16"/>
  <c r="T444" i="16"/>
  <c r="S444" i="16"/>
  <c r="T445" i="16"/>
  <c r="T446" i="16"/>
  <c r="S446" i="16"/>
  <c r="T448" i="16"/>
  <c r="W448" i="16" s="1"/>
  <c r="Z448" i="16" s="1"/>
  <c r="S448" i="16"/>
  <c r="T449" i="16"/>
  <c r="T450" i="16"/>
  <c r="T451" i="16"/>
  <c r="W451" i="16" s="1"/>
  <c r="Z451" i="16" s="1"/>
  <c r="S451" i="16"/>
  <c r="S458" i="16"/>
  <c r="T458" i="16"/>
  <c r="S438" i="16"/>
  <c r="S449" i="16"/>
  <c r="S408" i="16"/>
  <c r="S423" i="16"/>
  <c r="S411" i="16"/>
  <c r="S427" i="16"/>
  <c r="T420" i="16"/>
  <c r="T414" i="16"/>
  <c r="T415" i="16"/>
  <c r="S455" i="16"/>
  <c r="S393" i="16"/>
  <c r="S434" i="16"/>
  <c r="S422" i="16"/>
  <c r="S412" i="16"/>
  <c r="S430" i="16"/>
  <c r="S426" i="16"/>
  <c r="S445" i="16"/>
  <c r="S413" i="16"/>
  <c r="S405" i="16"/>
  <c r="S402" i="16"/>
  <c r="S461" i="16"/>
  <c r="S400" i="16"/>
  <c r="S453" i="16"/>
  <c r="S397" i="16"/>
  <c r="S450" i="16"/>
  <c r="S443" i="16"/>
  <c r="S424" i="16"/>
  <c r="S433" i="16"/>
  <c r="S406" i="16"/>
  <c r="S418" i="16"/>
  <c r="S394" i="16"/>
  <c r="S459" i="16"/>
  <c r="S460" i="16"/>
  <c r="S457" i="16"/>
  <c r="S410" i="16"/>
  <c r="P339" i="16"/>
  <c r="U339" i="16" s="1"/>
  <c r="V339" i="16" s="1"/>
  <c r="P160" i="16"/>
  <c r="P8" i="16"/>
  <c r="P17" i="16"/>
  <c r="U17" i="16" s="1"/>
  <c r="V17" i="16" s="1"/>
  <c r="P35" i="16"/>
  <c r="P43" i="16"/>
  <c r="P51" i="16"/>
  <c r="P61" i="16"/>
  <c r="P80" i="16"/>
  <c r="P110" i="16"/>
  <c r="P9" i="16"/>
  <c r="P18" i="16"/>
  <c r="P36" i="16"/>
  <c r="U36" i="16" s="1"/>
  <c r="V36" i="16" s="1"/>
  <c r="P44" i="16"/>
  <c r="P52" i="16"/>
  <c r="P62" i="16"/>
  <c r="P72" i="16"/>
  <c r="P81" i="16"/>
  <c r="P92" i="16"/>
  <c r="P102" i="16"/>
  <c r="P113" i="16"/>
  <c r="P125" i="16"/>
  <c r="P137" i="16"/>
  <c r="P149" i="16"/>
  <c r="U149" i="16" s="1"/>
  <c r="V149" i="16" s="1"/>
  <c r="P161" i="16"/>
  <c r="U161" i="16" s="1"/>
  <c r="V161" i="16" s="1"/>
  <c r="P173" i="16"/>
  <c r="P185" i="16"/>
  <c r="U185" i="16" s="1"/>
  <c r="V185" i="16" s="1"/>
  <c r="P197" i="16"/>
  <c r="P221" i="16"/>
  <c r="P234" i="16"/>
  <c r="P247" i="16"/>
  <c r="P275" i="16"/>
  <c r="P478" i="16"/>
  <c r="P538" i="16"/>
  <c r="P37" i="16"/>
  <c r="P63" i="16"/>
  <c r="P126" i="16"/>
  <c r="P198" i="16"/>
  <c r="U198" i="16" s="1"/>
  <c r="V198" i="16" s="1"/>
  <c r="P211" i="16"/>
  <c r="P235" i="16"/>
  <c r="P2" i="16"/>
  <c r="P11" i="16"/>
  <c r="P30" i="16"/>
  <c r="U30" i="16" s="1"/>
  <c r="V30" i="16" s="1"/>
  <c r="P38" i="16"/>
  <c r="P47" i="16"/>
  <c r="U47" i="16" s="1"/>
  <c r="V47" i="16" s="1"/>
  <c r="P54" i="16"/>
  <c r="P64" i="16"/>
  <c r="U64" i="16" s="1"/>
  <c r="V64" i="16" s="1"/>
  <c r="P74" i="16"/>
  <c r="P85" i="16"/>
  <c r="P94" i="16"/>
  <c r="U94" i="16" s="1"/>
  <c r="V94" i="16" s="1"/>
  <c r="P104" i="16"/>
  <c r="P115" i="16"/>
  <c r="P129" i="16"/>
  <c r="P140" i="16"/>
  <c r="P153" i="16"/>
  <c r="P163" i="16"/>
  <c r="U163" i="16" s="1"/>
  <c r="V163" i="16" s="1"/>
  <c r="W163" i="16" s="1"/>
  <c r="P175" i="16"/>
  <c r="P200" i="16"/>
  <c r="U200" i="16" s="1"/>
  <c r="V200" i="16" s="1"/>
  <c r="P212" i="16"/>
  <c r="P224" i="16"/>
  <c r="P236" i="16"/>
  <c r="P251" i="16"/>
  <c r="P287" i="16"/>
  <c r="P324" i="16"/>
  <c r="P29" i="16"/>
  <c r="U29" i="16" s="1"/>
  <c r="V29" i="16" s="1"/>
  <c r="P93" i="16"/>
  <c r="U93" i="16" s="1"/>
  <c r="V93" i="16" s="1"/>
  <c r="P174" i="16"/>
  <c r="P486" i="16"/>
  <c r="P546" i="16"/>
  <c r="P3" i="16"/>
  <c r="P12" i="16"/>
  <c r="U12" i="16" s="1"/>
  <c r="V12" i="16" s="1"/>
  <c r="W12" i="16" s="1"/>
  <c r="P55" i="16"/>
  <c r="U55" i="16" s="1"/>
  <c r="V55" i="16" s="1"/>
  <c r="P65" i="16"/>
  <c r="U65" i="16" s="1"/>
  <c r="V65" i="16" s="1"/>
  <c r="P76" i="16"/>
  <c r="P86" i="16"/>
  <c r="P95" i="16"/>
  <c r="U95" i="16" s="1"/>
  <c r="V95" i="16" s="1"/>
  <c r="P107" i="16"/>
  <c r="P117" i="16"/>
  <c r="U117" i="16" s="1"/>
  <c r="V117" i="16" s="1"/>
  <c r="P130" i="16"/>
  <c r="P141" i="16"/>
  <c r="P154" i="16"/>
  <c r="U154" i="16" s="1"/>
  <c r="V154" i="16" s="1"/>
  <c r="P166" i="16"/>
  <c r="U166" i="16" s="1"/>
  <c r="V166" i="16" s="1"/>
  <c r="P177" i="16"/>
  <c r="P189" i="16"/>
  <c r="P201" i="16"/>
  <c r="P213" i="16"/>
  <c r="P227" i="16"/>
  <c r="P238" i="16"/>
  <c r="P254" i="16"/>
  <c r="P294" i="16"/>
  <c r="P501" i="16"/>
  <c r="P332" i="16"/>
  <c r="P73" i="16"/>
  <c r="P138" i="16"/>
  <c r="P250" i="16"/>
  <c r="U250" i="16" s="1"/>
  <c r="V250" i="16" s="1"/>
  <c r="W250" i="16" s="1"/>
  <c r="P282" i="16"/>
  <c r="P4" i="16"/>
  <c r="P13" i="16"/>
  <c r="P32" i="16"/>
  <c r="U32" i="16" s="1"/>
  <c r="V32" i="16" s="1"/>
  <c r="P40" i="16"/>
  <c r="P48" i="16"/>
  <c r="P56" i="16"/>
  <c r="P66" i="16"/>
  <c r="P77" i="16"/>
  <c r="P96" i="16"/>
  <c r="P118" i="16"/>
  <c r="U118" i="16" s="1"/>
  <c r="V118" i="16" s="1"/>
  <c r="P131" i="16"/>
  <c r="U131" i="16" s="1"/>
  <c r="V131" i="16" s="1"/>
  <c r="P144" i="16"/>
  <c r="P156" i="16"/>
  <c r="U156" i="16" s="1"/>
  <c r="V156" i="16" s="1"/>
  <c r="P167" i="16"/>
  <c r="P178" i="16"/>
  <c r="P190" i="16"/>
  <c r="P204" i="16"/>
  <c r="P215" i="16"/>
  <c r="P239" i="16"/>
  <c r="P255" i="16"/>
  <c r="U255" i="16" s="1"/>
  <c r="V255" i="16" s="1"/>
  <c r="P302" i="16"/>
  <c r="P507" i="16"/>
  <c r="U507" i="16" s="1"/>
  <c r="V507" i="16" s="1"/>
  <c r="P10" i="16"/>
  <c r="P84" i="16"/>
  <c r="P103" i="16"/>
  <c r="U103" i="16" s="1"/>
  <c r="V103" i="16" s="1"/>
  <c r="P114" i="16"/>
  <c r="P458" i="16"/>
  <c r="P452" i="16"/>
  <c r="P444" i="16"/>
  <c r="P437" i="16"/>
  <c r="P430" i="16"/>
  <c r="P425" i="16"/>
  <c r="P412" i="16"/>
  <c r="P404" i="16"/>
  <c r="P397" i="16"/>
  <c r="P389" i="16"/>
  <c r="U389" i="16" s="1"/>
  <c r="V389" i="16" s="1"/>
  <c r="P381" i="16"/>
  <c r="P367" i="16"/>
  <c r="P360" i="16"/>
  <c r="U360" i="16" s="1"/>
  <c r="V360" i="16" s="1"/>
  <c r="P353" i="16"/>
  <c r="P346" i="16"/>
  <c r="P338" i="16"/>
  <c r="P331" i="16"/>
  <c r="P323" i="16"/>
  <c r="P545" i="16"/>
  <c r="P537" i="16"/>
  <c r="P529" i="16"/>
  <c r="P522" i="16"/>
  <c r="P514" i="16"/>
  <c r="P506" i="16"/>
  <c r="P500" i="16"/>
  <c r="P493" i="16"/>
  <c r="P485" i="16"/>
  <c r="P477" i="16"/>
  <c r="U477" i="16" s="1"/>
  <c r="V477" i="16" s="1"/>
  <c r="P469" i="16"/>
  <c r="P316" i="16"/>
  <c r="P308" i="16"/>
  <c r="P301" i="16"/>
  <c r="P293" i="16"/>
  <c r="P286" i="16"/>
  <c r="P281" i="16"/>
  <c r="P274" i="16"/>
  <c r="U274" i="16" s="1"/>
  <c r="V274" i="16" s="1"/>
  <c r="P266" i="16"/>
  <c r="U266" i="16" s="1"/>
  <c r="V266" i="16" s="1"/>
  <c r="P260" i="16"/>
  <c r="P253" i="16"/>
  <c r="P245" i="16"/>
  <c r="P237" i="16"/>
  <c r="P229" i="16"/>
  <c r="U229" i="16" s="1"/>
  <c r="V229" i="16" s="1"/>
  <c r="P222" i="16"/>
  <c r="P214" i="16"/>
  <c r="P207" i="16"/>
  <c r="U207" i="16" s="1"/>
  <c r="V207" i="16" s="1"/>
  <c r="P199" i="16"/>
  <c r="P191" i="16"/>
  <c r="P184" i="16"/>
  <c r="P176" i="16"/>
  <c r="U176" i="16" s="1"/>
  <c r="V176" i="16" s="1"/>
  <c r="W176" i="16" s="1"/>
  <c r="Z176" i="16" s="1"/>
  <c r="P169" i="16"/>
  <c r="P162" i="16"/>
  <c r="P155" i="16"/>
  <c r="P147" i="16"/>
  <c r="P139" i="16"/>
  <c r="P124" i="16"/>
  <c r="P116" i="16"/>
  <c r="U116" i="16" s="1"/>
  <c r="V116" i="16" s="1"/>
  <c r="P109" i="16"/>
  <c r="P457" i="16"/>
  <c r="P451" i="16"/>
  <c r="P443" i="16"/>
  <c r="P436" i="16"/>
  <c r="P424" i="16"/>
  <c r="P418" i="16"/>
  <c r="P411" i="16"/>
  <c r="P396" i="16"/>
  <c r="U396" i="16" s="1"/>
  <c r="V396" i="16" s="1"/>
  <c r="P388" i="16"/>
  <c r="P380" i="16"/>
  <c r="U380" i="16" s="1"/>
  <c r="V380" i="16" s="1"/>
  <c r="P374" i="16"/>
  <c r="P366" i="16"/>
  <c r="P359" i="16"/>
  <c r="P352" i="16"/>
  <c r="P345" i="16"/>
  <c r="P337" i="16"/>
  <c r="P330" i="16"/>
  <c r="P322" i="16"/>
  <c r="P544" i="16"/>
  <c r="U544" i="16" s="1"/>
  <c r="V544" i="16" s="1"/>
  <c r="P536" i="16"/>
  <c r="P528" i="16"/>
  <c r="P521" i="16"/>
  <c r="P513" i="16"/>
  <c r="U513" i="16" s="1"/>
  <c r="V513" i="16" s="1"/>
  <c r="W513" i="16" s="1"/>
  <c r="Z513" i="16" s="1"/>
  <c r="P505" i="16"/>
  <c r="P499" i="16"/>
  <c r="P492" i="16"/>
  <c r="P484" i="16"/>
  <c r="U484" i="16" s="1"/>
  <c r="V484" i="16" s="1"/>
  <c r="P476" i="16"/>
  <c r="U476" i="16" s="1"/>
  <c r="V476" i="16" s="1"/>
  <c r="P468" i="16"/>
  <c r="P315" i="16"/>
  <c r="P300" i="16"/>
  <c r="P292" i="16"/>
  <c r="P280" i="16"/>
  <c r="P273" i="16"/>
  <c r="P265" i="16"/>
  <c r="P252" i="16"/>
  <c r="P244" i="16"/>
  <c r="P463" i="16"/>
  <c r="U463" i="16" s="1"/>
  <c r="V463" i="16" s="1"/>
  <c r="P456" i="16"/>
  <c r="U456" i="16" s="1"/>
  <c r="V456" i="16" s="1"/>
  <c r="P450" i="16"/>
  <c r="P429" i="16"/>
  <c r="U429" i="16" s="1"/>
  <c r="V429" i="16" s="1"/>
  <c r="P423" i="16"/>
  <c r="P417" i="16"/>
  <c r="P410" i="16"/>
  <c r="P403" i="16"/>
  <c r="P395" i="16"/>
  <c r="U395" i="16" s="1"/>
  <c r="V395" i="16" s="1"/>
  <c r="P387" i="16"/>
  <c r="P373" i="16"/>
  <c r="P365" i="16"/>
  <c r="P358" i="16"/>
  <c r="P351" i="16"/>
  <c r="U351" i="16" s="1"/>
  <c r="V351" i="16" s="1"/>
  <c r="P344" i="16"/>
  <c r="P329" i="16"/>
  <c r="P543" i="16"/>
  <c r="P535" i="16"/>
  <c r="P527" i="16"/>
  <c r="P520" i="16"/>
  <c r="U520" i="16" s="1"/>
  <c r="V520" i="16" s="1"/>
  <c r="W520" i="16" s="1"/>
  <c r="Z520" i="16" s="1"/>
  <c r="P512" i="16"/>
  <c r="U512" i="16" s="1"/>
  <c r="V512" i="16" s="1"/>
  <c r="P498" i="16"/>
  <c r="U498" i="16" s="1"/>
  <c r="V498" i="16" s="1"/>
  <c r="P491" i="16"/>
  <c r="P483" i="16"/>
  <c r="P475" i="16"/>
  <c r="U475" i="16" s="1"/>
  <c r="V475" i="16" s="1"/>
  <c r="P467" i="16"/>
  <c r="P314" i="16"/>
  <c r="P307" i="16"/>
  <c r="P299" i="16"/>
  <c r="P291" i="16"/>
  <c r="P279" i="16"/>
  <c r="P272" i="16"/>
  <c r="P462" i="16"/>
  <c r="U462" i="16" s="1"/>
  <c r="V462" i="16" s="1"/>
  <c r="W462" i="16" s="1"/>
  <c r="Z462" i="16" s="1"/>
  <c r="P455" i="16"/>
  <c r="P449" i="16"/>
  <c r="P442" i="16"/>
  <c r="P435" i="16"/>
  <c r="P428" i="16"/>
  <c r="P422" i="16"/>
  <c r="P416" i="16"/>
  <c r="P409" i="16"/>
  <c r="U409" i="16" s="1"/>
  <c r="V409" i="16" s="1"/>
  <c r="P402" i="16"/>
  <c r="P394" i="16"/>
  <c r="P386" i="16"/>
  <c r="U386" i="16" s="1"/>
  <c r="V386" i="16" s="1"/>
  <c r="P379" i="16"/>
  <c r="P372" i="16"/>
  <c r="P364" i="16"/>
  <c r="P357" i="16"/>
  <c r="U357" i="16" s="1"/>
  <c r="V357" i="16" s="1"/>
  <c r="P350" i="16"/>
  <c r="U350" i="16" s="1"/>
  <c r="V350" i="16" s="1"/>
  <c r="P343" i="16"/>
  <c r="P336" i="16"/>
  <c r="P328" i="16"/>
  <c r="P321" i="16"/>
  <c r="P542" i="16"/>
  <c r="P534" i="16"/>
  <c r="P526" i="16"/>
  <c r="U526" i="16" s="1"/>
  <c r="V526" i="16" s="1"/>
  <c r="P519" i="16"/>
  <c r="P511" i="16"/>
  <c r="U511" i="16" s="1"/>
  <c r="V511" i="16" s="1"/>
  <c r="P497" i="16"/>
  <c r="U497" i="16" s="1"/>
  <c r="V497" i="16" s="1"/>
  <c r="W497" i="16" s="1"/>
  <c r="P490" i="16"/>
  <c r="P482" i="16"/>
  <c r="P474" i="16"/>
  <c r="P466" i="16"/>
  <c r="P313" i="16"/>
  <c r="P306" i="16"/>
  <c r="P298" i="16"/>
  <c r="P290" i="16"/>
  <c r="P285" i="16"/>
  <c r="P278" i="16"/>
  <c r="P271" i="16"/>
  <c r="P258" i="16"/>
  <c r="U258" i="16" s="1"/>
  <c r="V258" i="16" s="1"/>
  <c r="P454" i="16"/>
  <c r="U454" i="16" s="1"/>
  <c r="V454" i="16" s="1"/>
  <c r="P448" i="16"/>
  <c r="P441" i="16"/>
  <c r="U441" i="16" s="1"/>
  <c r="V441" i="16" s="1"/>
  <c r="P434" i="16"/>
  <c r="P427" i="16"/>
  <c r="P421" i="16"/>
  <c r="P408" i="16"/>
  <c r="P401" i="16"/>
  <c r="P393" i="16"/>
  <c r="P385" i="16"/>
  <c r="U385" i="16" s="1"/>
  <c r="V385" i="16" s="1"/>
  <c r="P378" i="16"/>
  <c r="U378" i="16" s="1"/>
  <c r="V378" i="16" s="1"/>
  <c r="P371" i="16"/>
  <c r="P363" i="16"/>
  <c r="P356" i="16"/>
  <c r="P349" i="16"/>
  <c r="U349" i="16" s="1"/>
  <c r="V349" i="16" s="1"/>
  <c r="P342" i="16"/>
  <c r="P335" i="16"/>
  <c r="P327" i="16"/>
  <c r="U327" i="16" s="1"/>
  <c r="V327" i="16" s="1"/>
  <c r="P320" i="16"/>
  <c r="P541" i="16"/>
  <c r="P533" i="16"/>
  <c r="P525" i="16"/>
  <c r="P518" i="16"/>
  <c r="P510" i="16"/>
  <c r="P504" i="16"/>
  <c r="U504" i="16" s="1"/>
  <c r="V504" i="16" s="1"/>
  <c r="P496" i="16"/>
  <c r="U496" i="16" s="1"/>
  <c r="V496" i="16" s="1"/>
  <c r="P489" i="16"/>
  <c r="U489" i="16" s="1"/>
  <c r="V489" i="16" s="1"/>
  <c r="P481" i="16"/>
  <c r="P473" i="16"/>
  <c r="P465" i="16"/>
  <c r="P312" i="16"/>
  <c r="P305" i="16"/>
  <c r="P297" i="16"/>
  <c r="P289" i="16"/>
  <c r="P284" i="16"/>
  <c r="P277" i="16"/>
  <c r="U277" i="16" s="1"/>
  <c r="V277" i="16" s="1"/>
  <c r="P270" i="16"/>
  <c r="P264" i="16"/>
  <c r="P257" i="16"/>
  <c r="P249" i="16"/>
  <c r="P241" i="16"/>
  <c r="P233" i="16"/>
  <c r="P226" i="16"/>
  <c r="P218" i="16"/>
  <c r="P210" i="16"/>
  <c r="P203" i="16"/>
  <c r="P195" i="16"/>
  <c r="P188" i="16"/>
  <c r="U188" i="16" s="1"/>
  <c r="V188" i="16" s="1"/>
  <c r="W188" i="16" s="1"/>
  <c r="P180" i="16"/>
  <c r="U180" i="16" s="1"/>
  <c r="V180" i="16" s="1"/>
  <c r="W180" i="16" s="1"/>
  <c r="P165" i="16"/>
  <c r="P159" i="16"/>
  <c r="U159" i="16" s="1"/>
  <c r="V159" i="16" s="1"/>
  <c r="P151" i="16"/>
  <c r="P143" i="16"/>
  <c r="P135" i="16"/>
  <c r="U135" i="16" s="1"/>
  <c r="V135" i="16" s="1"/>
  <c r="P128" i="16"/>
  <c r="P120" i="16"/>
  <c r="P112" i="16"/>
  <c r="P106" i="16"/>
  <c r="U106" i="16" s="1"/>
  <c r="V106" i="16" s="1"/>
  <c r="P98" i="16"/>
  <c r="P90" i="16"/>
  <c r="P83" i="16"/>
  <c r="P68" i="16"/>
  <c r="U68" i="16" s="1"/>
  <c r="V68" i="16" s="1"/>
  <c r="P60" i="16"/>
  <c r="U60" i="16" s="1"/>
  <c r="V60" i="16" s="1"/>
  <c r="P53" i="16"/>
  <c r="P46" i="16"/>
  <c r="P39" i="16"/>
  <c r="P31" i="16"/>
  <c r="U31" i="16" s="1"/>
  <c r="V31" i="16" s="1"/>
  <c r="P14" i="16"/>
  <c r="P6" i="16"/>
  <c r="P217" i="16"/>
  <c r="P209" i="16"/>
  <c r="P187" i="16"/>
  <c r="U187" i="16" s="1"/>
  <c r="V187" i="16" s="1"/>
  <c r="P172" i="16"/>
  <c r="P158" i="16"/>
  <c r="P142" i="16"/>
  <c r="P127" i="16"/>
  <c r="U127" i="16" s="1"/>
  <c r="V127" i="16" s="1"/>
  <c r="P119" i="16"/>
  <c r="P105" i="16"/>
  <c r="P97" i="16"/>
  <c r="P75" i="16"/>
  <c r="P59" i="16"/>
  <c r="P461" i="16"/>
  <c r="P453" i="16"/>
  <c r="P447" i="16"/>
  <c r="U447" i="16" s="1"/>
  <c r="V447" i="16" s="1"/>
  <c r="P440" i="16"/>
  <c r="U440" i="16" s="1"/>
  <c r="V440" i="16" s="1"/>
  <c r="P433" i="16"/>
  <c r="P426" i="16"/>
  <c r="P420" i="16"/>
  <c r="P415" i="16"/>
  <c r="P407" i="16"/>
  <c r="U407" i="16" s="1"/>
  <c r="V407" i="16" s="1"/>
  <c r="P400" i="16"/>
  <c r="P392" i="16"/>
  <c r="P384" i="16"/>
  <c r="P377" i="16"/>
  <c r="P370" i="16"/>
  <c r="P355" i="16"/>
  <c r="P348" i="16"/>
  <c r="P341" i="16"/>
  <c r="P334" i="16"/>
  <c r="P326" i="16"/>
  <c r="P319" i="16"/>
  <c r="U319" i="16" s="1"/>
  <c r="V319" i="16" s="1"/>
  <c r="P540" i="16"/>
  <c r="P532" i="16"/>
  <c r="P524" i="16"/>
  <c r="P517" i="16"/>
  <c r="P509" i="16"/>
  <c r="U509" i="16" s="1"/>
  <c r="V509" i="16" s="1"/>
  <c r="P503" i="16"/>
  <c r="P495" i="16"/>
  <c r="P488" i="16"/>
  <c r="P480" i="16"/>
  <c r="U480" i="16" s="1"/>
  <c r="V480" i="16" s="1"/>
  <c r="W480" i="16" s="1"/>
  <c r="Z480" i="16" s="1"/>
  <c r="P472" i="16"/>
  <c r="P464" i="16"/>
  <c r="P311" i="16"/>
  <c r="P304" i="16"/>
  <c r="P296" i="16"/>
  <c r="U296" i="16" s="1"/>
  <c r="V296" i="16" s="1"/>
  <c r="P283" i="16"/>
  <c r="U283" i="16" s="1"/>
  <c r="V283" i="16" s="1"/>
  <c r="P276" i="16"/>
  <c r="P269" i="16"/>
  <c r="P263" i="16"/>
  <c r="P256" i="16"/>
  <c r="U256" i="16" s="1"/>
  <c r="V256" i="16" s="1"/>
  <c r="P248" i="16"/>
  <c r="U248" i="16" s="1"/>
  <c r="V248" i="16" s="1"/>
  <c r="P240" i="16"/>
  <c r="U240" i="16" s="1"/>
  <c r="V240" i="16" s="1"/>
  <c r="P232" i="16"/>
  <c r="P225" i="16"/>
  <c r="P202" i="16"/>
  <c r="P194" i="16"/>
  <c r="P179" i="16"/>
  <c r="P164" i="16"/>
  <c r="P150" i="16"/>
  <c r="P134" i="16"/>
  <c r="P111" i="16"/>
  <c r="P89" i="16"/>
  <c r="P82" i="16"/>
  <c r="P67" i="16"/>
  <c r="U67" i="16" s="1"/>
  <c r="V67" i="16" s="1"/>
  <c r="W67" i="16" s="1"/>
  <c r="Z67" i="16" s="1"/>
  <c r="P460" i="16"/>
  <c r="P446" i="16"/>
  <c r="P439" i="16"/>
  <c r="P432" i="16"/>
  <c r="P419" i="16"/>
  <c r="P414" i="16"/>
  <c r="P406" i="16"/>
  <c r="P399" i="16"/>
  <c r="P391" i="16"/>
  <c r="P383" i="16"/>
  <c r="P376" i="16"/>
  <c r="P369" i="16"/>
  <c r="P362" i="16"/>
  <c r="P347" i="16"/>
  <c r="P340" i="16"/>
  <c r="U340" i="16" s="1"/>
  <c r="V340" i="16" s="1"/>
  <c r="P333" i="16"/>
  <c r="U333" i="16" s="1"/>
  <c r="V333" i="16" s="1"/>
  <c r="P325" i="16"/>
  <c r="P547" i="16"/>
  <c r="U547" i="16" s="1"/>
  <c r="V547" i="16" s="1"/>
  <c r="P539" i="16"/>
  <c r="U539" i="16" s="1"/>
  <c r="V539" i="16" s="1"/>
  <c r="P531" i="16"/>
  <c r="P523" i="16"/>
  <c r="U523" i="16" s="1"/>
  <c r="V523" i="16" s="1"/>
  <c r="P516" i="16"/>
  <c r="P508" i="16"/>
  <c r="U508" i="16" s="1"/>
  <c r="V508" i="16" s="1"/>
  <c r="P502" i="16"/>
  <c r="U502" i="16" s="1"/>
  <c r="V502" i="16" s="1"/>
  <c r="P494" i="16"/>
  <c r="P487" i="16"/>
  <c r="P479" i="16"/>
  <c r="P471" i="16"/>
  <c r="P318" i="16"/>
  <c r="P310" i="16"/>
  <c r="P303" i="16"/>
  <c r="P295" i="16"/>
  <c r="U295" i="16" s="1"/>
  <c r="V295" i="16" s="1"/>
  <c r="P288" i="16"/>
  <c r="P268" i="16"/>
  <c r="U268" i="16" s="1"/>
  <c r="V268" i="16" s="1"/>
  <c r="P262" i="16"/>
  <c r="P459" i="16"/>
  <c r="P445" i="16"/>
  <c r="P438" i="16"/>
  <c r="P431" i="16"/>
  <c r="P413" i="16"/>
  <c r="P405" i="16"/>
  <c r="P398" i="16"/>
  <c r="U398" i="16" s="1"/>
  <c r="V398" i="16" s="1"/>
  <c r="P390" i="16"/>
  <c r="P382" i="16"/>
  <c r="U382" i="16" s="1"/>
  <c r="V382" i="16" s="1"/>
  <c r="P375" i="16"/>
  <c r="P368" i="16"/>
  <c r="P361" i="16"/>
  <c r="U361" i="16" s="1"/>
  <c r="V361" i="16" s="1"/>
  <c r="P354" i="16"/>
  <c r="P5" i="16"/>
  <c r="P15" i="16"/>
  <c r="P33" i="16"/>
  <c r="U33" i="16" s="1"/>
  <c r="V33" i="16" s="1"/>
  <c r="W33" i="16" s="1"/>
  <c r="Z33" i="16" s="1"/>
  <c r="P41" i="16"/>
  <c r="P49" i="16"/>
  <c r="U49" i="16" s="1"/>
  <c r="V49" i="16" s="1"/>
  <c r="P57" i="16"/>
  <c r="P69" i="16"/>
  <c r="P78" i="16"/>
  <c r="U78" i="16" s="1"/>
  <c r="V78" i="16" s="1"/>
  <c r="P87" i="16"/>
  <c r="U87" i="16" s="1"/>
  <c r="V87" i="16" s="1"/>
  <c r="P99" i="16"/>
  <c r="P108" i="16"/>
  <c r="P121" i="16"/>
  <c r="P132" i="16"/>
  <c r="P145" i="16"/>
  <c r="P157" i="16"/>
  <c r="P168" i="16"/>
  <c r="P181" i="16"/>
  <c r="U181" i="16" s="1"/>
  <c r="V181" i="16" s="1"/>
  <c r="W181" i="16" s="1"/>
  <c r="Z181" i="16" s="1"/>
  <c r="P192" i="16"/>
  <c r="U192" i="16" s="1"/>
  <c r="V192" i="16" s="1"/>
  <c r="P205" i="16"/>
  <c r="U205" i="16" s="1"/>
  <c r="V205" i="16" s="1"/>
  <c r="P216" i="16"/>
  <c r="P228" i="16"/>
  <c r="P242" i="16"/>
  <c r="P259" i="16"/>
  <c r="P309" i="16"/>
  <c r="P515" i="16"/>
  <c r="P45" i="16"/>
  <c r="U45" i="16" s="1"/>
  <c r="V45" i="16" s="1"/>
  <c r="W45" i="16" s="1"/>
  <c r="Z45" i="16" s="1"/>
  <c r="P152" i="16"/>
  <c r="U152" i="16" s="1"/>
  <c r="V152" i="16" s="1"/>
  <c r="W152" i="16" s="1"/>
  <c r="P186" i="16"/>
  <c r="U186" i="16" s="1"/>
  <c r="V186" i="16" s="1"/>
  <c r="W186" i="16" s="1"/>
  <c r="P223" i="16"/>
  <c r="P7" i="16"/>
  <c r="U7" i="16" s="1"/>
  <c r="V7" i="16" s="1"/>
  <c r="P16" i="16"/>
  <c r="U16" i="16" s="1"/>
  <c r="V16" i="16" s="1"/>
  <c r="W16" i="16" s="1"/>
  <c r="P34" i="16"/>
  <c r="P42" i="16"/>
  <c r="P50" i="16"/>
  <c r="U50" i="16" s="1"/>
  <c r="V50" i="16" s="1"/>
  <c r="P58" i="16"/>
  <c r="P70" i="16"/>
  <c r="P79" i="16"/>
  <c r="P88" i="16"/>
  <c r="U88" i="16" s="1"/>
  <c r="V88" i="16" s="1"/>
  <c r="W88" i="16" s="1"/>
  <c r="P100" i="16"/>
  <c r="P122" i="16"/>
  <c r="P133" i="16"/>
  <c r="P146" i="16"/>
  <c r="U146" i="16" s="1"/>
  <c r="V146" i="16" s="1"/>
  <c r="P170" i="16"/>
  <c r="P182" i="16"/>
  <c r="P193" i="16"/>
  <c r="U193" i="16" s="1"/>
  <c r="V193" i="16" s="1"/>
  <c r="P206" i="16"/>
  <c r="P219" i="16"/>
  <c r="P230" i="16"/>
  <c r="U230" i="16" s="1"/>
  <c r="V230" i="16" s="1"/>
  <c r="P243" i="16"/>
  <c r="P261" i="16"/>
  <c r="U261" i="16" s="1"/>
  <c r="V261" i="16" s="1"/>
  <c r="P317" i="16"/>
  <c r="P71" i="16"/>
  <c r="P91" i="16"/>
  <c r="P101" i="16"/>
  <c r="P123" i="16"/>
  <c r="P136" i="16"/>
  <c r="U136" i="16" s="1"/>
  <c r="V136" i="16" s="1"/>
  <c r="W136" i="16" s="1"/>
  <c r="P148" i="16"/>
  <c r="P171" i="16"/>
  <c r="P183" i="16"/>
  <c r="P196" i="16"/>
  <c r="U196" i="16" s="1"/>
  <c r="V196" i="16" s="1"/>
  <c r="W196" i="16" s="1"/>
  <c r="Z196" i="16" s="1"/>
  <c r="P208" i="16"/>
  <c r="P220" i="16"/>
  <c r="P231" i="16"/>
  <c r="P246" i="16"/>
  <c r="P267" i="16"/>
  <c r="U267" i="16" s="1"/>
  <c r="V267" i="16" s="1"/>
  <c r="P470" i="16"/>
  <c r="U470" i="16" s="1"/>
  <c r="V470" i="16" s="1"/>
  <c r="P530" i="16"/>
  <c r="U530" i="16" s="1"/>
  <c r="V53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70" i="16" l="1"/>
  <c r="Z70" i="16" s="1"/>
  <c r="W371" i="16"/>
  <c r="Z371" i="16" s="1"/>
  <c r="W536" i="16"/>
  <c r="Z536" i="16" s="1"/>
  <c r="W323" i="16"/>
  <c r="Z323" i="16" s="1"/>
  <c r="W294" i="16"/>
  <c r="Z294" i="16" s="1"/>
  <c r="W144" i="16"/>
  <c r="Z144" i="16" s="1"/>
  <c r="W402" i="16"/>
  <c r="Z402" i="16" s="1"/>
  <c r="W341" i="16"/>
  <c r="Z341" i="16" s="1"/>
  <c r="W155" i="16"/>
  <c r="Z155" i="16" s="1"/>
  <c r="W42" i="16"/>
  <c r="Z42" i="16" s="1"/>
  <c r="W372" i="16"/>
  <c r="Z372" i="16" s="1"/>
  <c r="W387" i="16"/>
  <c r="Z387" i="16" s="1"/>
  <c r="W517" i="16"/>
  <c r="Z517" i="16" s="1"/>
  <c r="W199" i="16"/>
  <c r="Z199" i="16" s="1"/>
  <c r="W359" i="16"/>
  <c r="Z359" i="16" s="1"/>
  <c r="W254" i="16"/>
  <c r="Z254" i="16" s="1"/>
  <c r="W71" i="16"/>
  <c r="Z71" i="16" s="1"/>
  <c r="W58" i="16"/>
  <c r="Z58" i="16" s="1"/>
  <c r="W404" i="16"/>
  <c r="Z404" i="16" s="1"/>
  <c r="W342" i="16"/>
  <c r="Z342" i="16" s="1"/>
  <c r="W535" i="16"/>
  <c r="Z535" i="16" s="1"/>
  <c r="W15" i="16"/>
  <c r="Z15" i="16" s="1"/>
  <c r="W39" i="16"/>
  <c r="Z39" i="16" s="1"/>
  <c r="W14" i="16"/>
  <c r="Z14" i="16" s="1"/>
  <c r="W381" i="16"/>
  <c r="Z381" i="16" s="1"/>
  <c r="W543" i="16"/>
  <c r="Z543" i="16" s="1"/>
  <c r="W54" i="16"/>
  <c r="Z54" i="16" s="1"/>
  <c r="W332" i="16"/>
  <c r="Z332" i="16" s="1"/>
  <c r="W442" i="16"/>
  <c r="Z442" i="16" s="1"/>
  <c r="W458" i="16"/>
  <c r="Z458" i="16" s="1"/>
  <c r="W435" i="16"/>
  <c r="Z435" i="16" s="1"/>
  <c r="W413" i="16"/>
  <c r="Z413" i="16" s="1"/>
  <c r="W384" i="16"/>
  <c r="Z384" i="16" s="1"/>
  <c r="W320" i="16"/>
  <c r="Z320" i="16" s="1"/>
  <c r="W257" i="16"/>
  <c r="Z257" i="16" s="1"/>
  <c r="W89" i="16"/>
  <c r="Z89" i="16" s="1"/>
  <c r="W72" i="16"/>
  <c r="Z72" i="16" s="1"/>
  <c r="W66" i="16"/>
  <c r="Z66" i="16" s="1"/>
  <c r="W59" i="16"/>
  <c r="Z59" i="16" s="1"/>
  <c r="W3" i="16"/>
  <c r="Z3" i="16" s="1"/>
  <c r="W4" i="16"/>
  <c r="Z4" i="16" s="1"/>
  <c r="W34" i="16"/>
  <c r="Z34" i="16" s="1"/>
  <c r="W427" i="16"/>
  <c r="Z427" i="16" s="1"/>
  <c r="W370" i="16"/>
  <c r="Z370" i="16" s="1"/>
  <c r="W534" i="16"/>
  <c r="Z534" i="16" s="1"/>
  <c r="W201" i="16"/>
  <c r="Z201" i="16" s="1"/>
  <c r="W129" i="16"/>
  <c r="Z129" i="16" s="1"/>
  <c r="W84" i="16"/>
  <c r="Z84" i="16" s="1"/>
  <c r="W18" i="16"/>
  <c r="Z18" i="16" s="1"/>
  <c r="W5" i="16"/>
  <c r="Z5" i="16" s="1"/>
  <c r="W48" i="16"/>
  <c r="Z48" i="16" s="1"/>
  <c r="W6" i="16"/>
  <c r="Z6" i="16" s="1"/>
  <c r="W285" i="16"/>
  <c r="Z285" i="16" s="1"/>
  <c r="W52" i="16"/>
  <c r="Z52" i="16" s="1"/>
  <c r="W368" i="16"/>
  <c r="Z368" i="16" s="1"/>
  <c r="W358" i="16"/>
  <c r="Z358" i="16" s="1"/>
  <c r="W353" i="16"/>
  <c r="Z353" i="16" s="1"/>
  <c r="W532" i="16"/>
  <c r="Z532" i="16" s="1"/>
  <c r="W506" i="16"/>
  <c r="Z506" i="16" s="1"/>
  <c r="W501" i="16"/>
  <c r="Z501" i="16" s="1"/>
  <c r="W249" i="16"/>
  <c r="Z249" i="16" s="1"/>
  <c r="W225" i="16"/>
  <c r="Z225" i="16" s="1"/>
  <c r="W175" i="16"/>
  <c r="Z175" i="16" s="1"/>
  <c r="W147" i="16"/>
  <c r="Z147" i="16" s="1"/>
  <c r="W57" i="16"/>
  <c r="Z57" i="16" s="1"/>
  <c r="W2" i="16"/>
  <c r="Z2" i="16" s="1"/>
  <c r="W377" i="16"/>
  <c r="Z377" i="16" s="1"/>
  <c r="W279" i="16"/>
  <c r="Z279" i="16" s="1"/>
  <c r="W423" i="16"/>
  <c r="Z423" i="16" s="1"/>
  <c r="W165" i="16"/>
  <c r="Z165" i="16" s="1"/>
  <c r="W121" i="16"/>
  <c r="Z121" i="16" s="1"/>
  <c r="W432" i="16"/>
  <c r="Z432" i="16" s="1"/>
  <c r="W488" i="16"/>
  <c r="Z488" i="16" s="1"/>
  <c r="W433" i="16"/>
  <c r="Z433" i="16" s="1"/>
  <c r="W541" i="16"/>
  <c r="Z541" i="16" s="1"/>
  <c r="W367" i="16"/>
  <c r="Z367" i="16" s="1"/>
  <c r="W352" i="16"/>
  <c r="Z352" i="16" s="1"/>
  <c r="W330" i="16"/>
  <c r="Z330" i="16" s="1"/>
  <c r="W466" i="16"/>
  <c r="Z466" i="16" s="1"/>
  <c r="W272" i="16"/>
  <c r="Z272" i="16" s="1"/>
  <c r="W224" i="16"/>
  <c r="Z224" i="16" s="1"/>
  <c r="W445" i="16"/>
  <c r="Z445" i="16" s="1"/>
  <c r="W394" i="16"/>
  <c r="Z394" i="16" s="1"/>
  <c r="W528" i="16"/>
  <c r="Z528" i="16" s="1"/>
  <c r="W444" i="16"/>
  <c r="Z444" i="16" s="1"/>
  <c r="W410" i="16"/>
  <c r="Z410" i="16" s="1"/>
  <c r="W393" i="16"/>
  <c r="Z393" i="16" s="1"/>
  <c r="W61" i="16"/>
  <c r="Z61" i="16" s="1"/>
  <c r="W44" i="16"/>
  <c r="Z44" i="16" s="1"/>
  <c r="W81" i="16"/>
  <c r="Z81" i="16" s="1"/>
  <c r="W8" i="16"/>
  <c r="Z8" i="16" s="1"/>
  <c r="W426" i="16"/>
  <c r="Z426" i="16" s="1"/>
  <c r="W75" i="16"/>
  <c r="Z75" i="16" s="1"/>
  <c r="W53" i="16"/>
  <c r="Z53" i="16" s="1"/>
  <c r="W392" i="16"/>
  <c r="Z392" i="16" s="1"/>
  <c r="W366" i="16"/>
  <c r="Z366" i="16" s="1"/>
  <c r="W348" i="16"/>
  <c r="Z348" i="16" s="1"/>
  <c r="W329" i="16"/>
  <c r="Z329" i="16" s="1"/>
  <c r="W460" i="16"/>
  <c r="Z460" i="16" s="1"/>
  <c r="W443" i="16"/>
  <c r="Z443" i="16" s="1"/>
  <c r="W406" i="16"/>
  <c r="Z406" i="16" s="1"/>
  <c r="W310" i="16"/>
  <c r="Z310" i="16" s="1"/>
  <c r="W265" i="16"/>
  <c r="Z265" i="16" s="1"/>
  <c r="W162" i="16"/>
  <c r="Z162" i="16" s="1"/>
  <c r="W527" i="16"/>
  <c r="Z527" i="16" s="1"/>
  <c r="W220" i="16"/>
  <c r="Z220" i="16" s="1"/>
  <c r="W38" i="16"/>
  <c r="Z38" i="16" s="1"/>
  <c r="W431" i="16"/>
  <c r="Z431" i="16" s="1"/>
  <c r="W418" i="16"/>
  <c r="Z418" i="16" s="1"/>
  <c r="W375" i="16"/>
  <c r="Z375" i="16" s="1"/>
  <c r="W540" i="16"/>
  <c r="Z540" i="16" s="1"/>
  <c r="W63" i="16"/>
  <c r="Z63" i="16" s="1"/>
  <c r="W11" i="16"/>
  <c r="Z11" i="16" s="1"/>
  <c r="W284" i="16"/>
  <c r="Z284" i="16" s="1"/>
  <c r="W184" i="16"/>
  <c r="Z184" i="16" s="1"/>
  <c r="W82" i="16"/>
  <c r="Z82" i="16" s="1"/>
  <c r="W533" i="16"/>
  <c r="Z533" i="16" s="1"/>
  <c r="W449" i="16"/>
  <c r="Z449" i="16" s="1"/>
  <c r="W434" i="16"/>
  <c r="Z434" i="16" s="1"/>
  <c r="W228" i="16"/>
  <c r="Z228" i="16" s="1"/>
  <c r="W143" i="16"/>
  <c r="Z143" i="16" s="1"/>
  <c r="W545" i="16"/>
  <c r="Z545" i="16" s="1"/>
  <c r="W505" i="16"/>
  <c r="Z505" i="16" s="1"/>
  <c r="W73" i="16"/>
  <c r="Z73" i="16" s="1"/>
  <c r="W362" i="16"/>
  <c r="Z362" i="16" s="1"/>
  <c r="W344" i="16"/>
  <c r="Z344" i="16" s="1"/>
  <c r="W97" i="16"/>
  <c r="Z97" i="16" s="1"/>
  <c r="W35" i="16"/>
  <c r="Z35" i="16" s="1"/>
  <c r="W405" i="16"/>
  <c r="Z405" i="16" s="1"/>
  <c r="W417" i="16"/>
  <c r="Z417" i="16" s="1"/>
  <c r="W428" i="16"/>
  <c r="Z428" i="16" s="1"/>
  <c r="W365" i="16"/>
  <c r="Z365" i="16" s="1"/>
  <c r="W328" i="16"/>
  <c r="Z328" i="16" s="1"/>
  <c r="W307" i="16"/>
  <c r="Z307" i="16" s="1"/>
  <c r="W521" i="16"/>
  <c r="Z521" i="16" s="1"/>
  <c r="W51" i="16"/>
  <c r="Z51" i="16" s="1"/>
  <c r="W74" i="16"/>
  <c r="Z74" i="16" s="1"/>
  <c r="W62" i="16"/>
  <c r="Z62" i="16" s="1"/>
  <c r="W345" i="16"/>
  <c r="Z345" i="16" s="1"/>
  <c r="W37" i="16"/>
  <c r="Z37" i="16" s="1"/>
  <c r="W416" i="16"/>
  <c r="Z416" i="16" s="1"/>
  <c r="W374" i="16"/>
  <c r="Z374" i="16" s="1"/>
  <c r="W538" i="16"/>
  <c r="Z538" i="16" s="1"/>
  <c r="W102" i="16"/>
  <c r="Z102" i="16" s="1"/>
  <c r="W10" i="16"/>
  <c r="Z10" i="16" s="1"/>
  <c r="W210" i="16"/>
  <c r="Z210" i="16" s="1"/>
  <c r="W399" i="16"/>
  <c r="Z399" i="16" s="1"/>
  <c r="W411" i="16"/>
  <c r="Z411" i="16" s="1"/>
  <c r="W369" i="16"/>
  <c r="Z369" i="16" s="1"/>
  <c r="W383" i="16"/>
  <c r="Z383" i="16" s="1"/>
  <c r="W112" i="16"/>
  <c r="Z112" i="16" s="1"/>
  <c r="W56" i="16"/>
  <c r="Z56" i="16" s="1"/>
  <c r="W519" i="16"/>
  <c r="Z519" i="16" s="1"/>
  <c r="W335" i="16"/>
  <c r="Z335" i="16" s="1"/>
  <c r="W301" i="16"/>
  <c r="Z301" i="16" s="1"/>
  <c r="W69" i="16"/>
  <c r="Z69" i="16" s="1"/>
  <c r="W355" i="16"/>
  <c r="Z355" i="16" s="1"/>
  <c r="W324" i="16"/>
  <c r="Z324" i="16" s="1"/>
  <c r="W260" i="16"/>
  <c r="Z260" i="16" s="1"/>
  <c r="W76" i="16"/>
  <c r="Z76" i="16" s="1"/>
  <c r="W160" i="16"/>
  <c r="Z160" i="16" s="1"/>
  <c r="W452" i="16"/>
  <c r="Z452" i="16" s="1"/>
  <c r="W436" i="16"/>
  <c r="Z436" i="16" s="1"/>
  <c r="W412" i="16"/>
  <c r="Z412" i="16" s="1"/>
  <c r="W453" i="16"/>
  <c r="Z453" i="16" s="1"/>
  <c r="W419" i="16"/>
  <c r="Z419" i="16" s="1"/>
  <c r="W401" i="16"/>
  <c r="Z401" i="16" s="1"/>
  <c r="W420" i="16"/>
  <c r="Z420" i="16" s="1"/>
  <c r="W461" i="16"/>
  <c r="Z461" i="16" s="1"/>
  <c r="W437" i="16"/>
  <c r="Z437" i="16" s="1"/>
  <c r="W459" i="16"/>
  <c r="Z459" i="16" s="1"/>
  <c r="W400" i="16"/>
  <c r="Z400" i="16" s="1"/>
  <c r="W430" i="16"/>
  <c r="Z430" i="16" s="1"/>
  <c r="W457" i="16"/>
  <c r="Z457" i="16" s="1"/>
  <c r="W455" i="16"/>
  <c r="Z455" i="16" s="1"/>
  <c r="W415" i="16"/>
  <c r="Z415" i="16" s="1"/>
  <c r="W337" i="16"/>
  <c r="Z337" i="16" s="1"/>
  <c r="W537" i="16"/>
  <c r="Z537" i="16" s="1"/>
  <c r="W493" i="16"/>
  <c r="Z493" i="16" s="1"/>
  <c r="W478" i="16"/>
  <c r="Z478" i="16" s="1"/>
  <c r="W312" i="16"/>
  <c r="Z312" i="16" s="1"/>
  <c r="W300" i="16"/>
  <c r="Z300" i="16" s="1"/>
  <c r="W271" i="16"/>
  <c r="Z271" i="16" s="1"/>
  <c r="W243" i="16"/>
  <c r="Z243" i="16" s="1"/>
  <c r="W223" i="16"/>
  <c r="Z223" i="16" s="1"/>
  <c r="W212" i="16"/>
  <c r="Z212" i="16" s="1"/>
  <c r="W164" i="16"/>
  <c r="Z164" i="16" s="1"/>
  <c r="W124" i="16"/>
  <c r="Z124" i="16" s="1"/>
  <c r="W473" i="16"/>
  <c r="Z473" i="16" s="1"/>
  <c r="W298" i="16"/>
  <c r="Z298" i="16" s="1"/>
  <c r="W281" i="16"/>
  <c r="Z281" i="16" s="1"/>
  <c r="W245" i="16"/>
  <c r="Z245" i="16" s="1"/>
  <c r="W211" i="16"/>
  <c r="Z211" i="16" s="1"/>
  <c r="W191" i="16"/>
  <c r="Z191" i="16" s="1"/>
  <c r="W104" i="16"/>
  <c r="Z104" i="16" s="1"/>
  <c r="W113" i="16"/>
  <c r="Z113" i="16" s="1"/>
  <c r="W80" i="16"/>
  <c r="Z80" i="16" s="1"/>
  <c r="W450" i="16"/>
  <c r="Z450" i="16" s="1"/>
  <c r="W379" i="16"/>
  <c r="Z379" i="16" s="1"/>
  <c r="W336" i="16"/>
  <c r="Z336" i="16" s="1"/>
  <c r="W529" i="16"/>
  <c r="Z529" i="16" s="1"/>
  <c r="W492" i="16"/>
  <c r="Z492" i="16" s="1"/>
  <c r="W472" i="16"/>
  <c r="Z472" i="16" s="1"/>
  <c r="W309" i="16"/>
  <c r="Z309" i="16" s="1"/>
  <c r="W297" i="16"/>
  <c r="Z297" i="16" s="1"/>
  <c r="W270" i="16"/>
  <c r="Z270" i="16" s="1"/>
  <c r="W237" i="16"/>
  <c r="Z237" i="16" s="1"/>
  <c r="W222" i="16"/>
  <c r="Z222" i="16" s="1"/>
  <c r="W123" i="16"/>
  <c r="Z123" i="16" s="1"/>
  <c r="W241" i="16"/>
  <c r="Z241" i="16" s="1"/>
  <c r="W482" i="16"/>
  <c r="Z482" i="16" s="1"/>
  <c r="W145" i="16"/>
  <c r="Z145" i="16" s="1"/>
  <c r="W126" i="16"/>
  <c r="Z126" i="16" s="1"/>
  <c r="W139" i="16"/>
  <c r="Z139" i="16" s="1"/>
  <c r="W79" i="16"/>
  <c r="Z79" i="16" s="1"/>
  <c r="W446" i="16"/>
  <c r="Z446" i="16" s="1"/>
  <c r="W376" i="16"/>
  <c r="Z376" i="16" s="1"/>
  <c r="W325" i="16"/>
  <c r="Z325" i="16" s="1"/>
  <c r="W524" i="16"/>
  <c r="Z524" i="16" s="1"/>
  <c r="W490" i="16"/>
  <c r="Z490" i="16" s="1"/>
  <c r="W471" i="16"/>
  <c r="Z471" i="16" s="1"/>
  <c r="W308" i="16"/>
  <c r="Z308" i="16" s="1"/>
  <c r="W291" i="16"/>
  <c r="Z291" i="16" s="1"/>
  <c r="W269" i="16"/>
  <c r="Z269" i="16" s="1"/>
  <c r="W234" i="16"/>
  <c r="Z234" i="16" s="1"/>
  <c r="W221" i="16"/>
  <c r="Z221" i="16" s="1"/>
  <c r="W203" i="16"/>
  <c r="Z203" i="16" s="1"/>
  <c r="W465" i="16"/>
  <c r="Z465" i="16" s="1"/>
  <c r="W262" i="16"/>
  <c r="Z262" i="16" s="1"/>
  <c r="W481" i="16"/>
  <c r="Z481" i="16" s="1"/>
  <c r="W293" i="16"/>
  <c r="Z293" i="16" s="1"/>
  <c r="W142" i="16"/>
  <c r="Z142" i="16" s="1"/>
  <c r="W170" i="16"/>
  <c r="Z170" i="16" s="1"/>
  <c r="W137" i="16"/>
  <c r="Z137" i="16" s="1"/>
  <c r="W86" i="16"/>
  <c r="Z86" i="16" s="1"/>
  <c r="W77" i="16"/>
  <c r="Z77" i="16" s="1"/>
  <c r="W322" i="16"/>
  <c r="Z322" i="16" s="1"/>
  <c r="W518" i="16"/>
  <c r="Z518" i="16" s="1"/>
  <c r="W290" i="16"/>
  <c r="Z290" i="16" s="1"/>
  <c r="W264" i="16"/>
  <c r="Z264" i="16" s="1"/>
  <c r="W233" i="16"/>
  <c r="Z233" i="16" s="1"/>
  <c r="W219" i="16"/>
  <c r="Z219" i="16" s="1"/>
  <c r="W190" i="16"/>
  <c r="Z190" i="16" s="1"/>
  <c r="W151" i="16"/>
  <c r="Z151" i="16" s="1"/>
  <c r="W499" i="16"/>
  <c r="Z499" i="16" s="1"/>
  <c r="W464" i="16"/>
  <c r="Z464" i="16" s="1"/>
  <c r="W286" i="16"/>
  <c r="Z286" i="16" s="1"/>
  <c r="W236" i="16"/>
  <c r="Z236" i="16" s="1"/>
  <c r="W275" i="16"/>
  <c r="Z275" i="16" s="1"/>
  <c r="W235" i="16"/>
  <c r="Z235" i="16" s="1"/>
  <c r="W204" i="16"/>
  <c r="Z204" i="16" s="1"/>
  <c r="W141" i="16"/>
  <c r="Z141" i="16" s="1"/>
  <c r="W115" i="16"/>
  <c r="Z115" i="16" s="1"/>
  <c r="W96" i="16"/>
  <c r="Z96" i="16" s="1"/>
  <c r="W168" i="16"/>
  <c r="Z168" i="16" s="1"/>
  <c r="W134" i="16"/>
  <c r="Z134" i="16" s="1"/>
  <c r="W85" i="16"/>
  <c r="Z85" i="16" s="1"/>
  <c r="W356" i="16"/>
  <c r="Z356" i="16" s="1"/>
  <c r="W516" i="16"/>
  <c r="Z516" i="16" s="1"/>
  <c r="W487" i="16"/>
  <c r="Z487" i="16" s="1"/>
  <c r="W318" i="16"/>
  <c r="Z318" i="16" s="1"/>
  <c r="W306" i="16"/>
  <c r="Z306" i="16" s="1"/>
  <c r="W263" i="16"/>
  <c r="Z263" i="16" s="1"/>
  <c r="W232" i="16"/>
  <c r="Z232" i="16" s="1"/>
  <c r="W218" i="16"/>
  <c r="Z218" i="16" s="1"/>
  <c r="W189" i="16"/>
  <c r="Z189" i="16" s="1"/>
  <c r="W495" i="16"/>
  <c r="Z495" i="16" s="1"/>
  <c r="W316" i="16"/>
  <c r="Z316" i="16" s="1"/>
  <c r="W178" i="16"/>
  <c r="Z178" i="16" s="1"/>
  <c r="W469" i="16"/>
  <c r="Z469" i="16" s="1"/>
  <c r="W231" i="16"/>
  <c r="Z231" i="16" s="1"/>
  <c r="W109" i="16"/>
  <c r="Z109" i="16" s="1"/>
  <c r="W92" i="16"/>
  <c r="Z92" i="16" s="1"/>
  <c r="W397" i="16"/>
  <c r="Z397" i="16" s="1"/>
  <c r="W321" i="16"/>
  <c r="Z321" i="16" s="1"/>
  <c r="W515" i="16"/>
  <c r="Z515" i="16" s="1"/>
  <c r="W485" i="16"/>
  <c r="Z485" i="16" s="1"/>
  <c r="W317" i="16"/>
  <c r="Z317" i="16" s="1"/>
  <c r="W305" i="16"/>
  <c r="Z305" i="16" s="1"/>
  <c r="W253" i="16"/>
  <c r="Z253" i="16" s="1"/>
  <c r="W217" i="16"/>
  <c r="Z217" i="16" s="1"/>
  <c r="W183" i="16"/>
  <c r="Z183" i="16" s="1"/>
  <c r="W439" i="16"/>
  <c r="Z439" i="16" s="1"/>
  <c r="W494" i="16"/>
  <c r="Z494" i="16" s="1"/>
  <c r="W311" i="16"/>
  <c r="Z311" i="16" s="1"/>
  <c r="W133" i="16"/>
  <c r="Z133" i="16" s="1"/>
  <c r="W125" i="16"/>
  <c r="Z125" i="16" s="1"/>
  <c r="W424" i="16"/>
  <c r="Z424" i="16" s="1"/>
  <c r="W391" i="16"/>
  <c r="Z391" i="16" s="1"/>
  <c r="W347" i="16"/>
  <c r="Z347" i="16" s="1"/>
  <c r="W546" i="16"/>
  <c r="Z546" i="16" s="1"/>
  <c r="W483" i="16"/>
  <c r="Z483" i="16" s="1"/>
  <c r="W315" i="16"/>
  <c r="Z315" i="16" s="1"/>
  <c r="W304" i="16"/>
  <c r="Z304" i="16" s="1"/>
  <c r="W252" i="16"/>
  <c r="Z252" i="16" s="1"/>
  <c r="W227" i="16"/>
  <c r="Z227" i="16" s="1"/>
  <c r="W215" i="16"/>
  <c r="Z215" i="16" s="1"/>
  <c r="W169" i="16"/>
  <c r="Z169" i="16" s="1"/>
  <c r="W138" i="16"/>
  <c r="Z138" i="16" s="1"/>
  <c r="W491" i="16"/>
  <c r="Z491" i="16" s="1"/>
  <c r="W251" i="16"/>
  <c r="Z251" i="16" s="1"/>
  <c r="W314" i="16"/>
  <c r="Z314" i="16" s="1"/>
  <c r="W195" i="16"/>
  <c r="Z195" i="16" s="1"/>
  <c r="W132" i="16"/>
  <c r="Z132" i="16" s="1"/>
  <c r="W107" i="16"/>
  <c r="Z107" i="16" s="1"/>
  <c r="W174" i="16"/>
  <c r="Z174" i="16" s="1"/>
  <c r="W157" i="16"/>
  <c r="Z157" i="16" s="1"/>
  <c r="W414" i="16"/>
  <c r="Z414" i="16" s="1"/>
  <c r="W421" i="16"/>
  <c r="Z421" i="16" s="1"/>
  <c r="W388" i="16"/>
  <c r="Z388" i="16" s="1"/>
  <c r="W346" i="16"/>
  <c r="Z346" i="16" s="1"/>
  <c r="W542" i="16"/>
  <c r="Z542" i="16" s="1"/>
  <c r="W500" i="16"/>
  <c r="Z500" i="16" s="1"/>
  <c r="W479" i="16"/>
  <c r="Z479" i="16" s="1"/>
  <c r="W313" i="16"/>
  <c r="Z313" i="16" s="1"/>
  <c r="W302" i="16"/>
  <c r="Z302" i="16" s="1"/>
  <c r="W273" i="16"/>
  <c r="Z273" i="16" s="1"/>
  <c r="W247" i="16"/>
  <c r="Z247" i="16" s="1"/>
  <c r="W226" i="16"/>
  <c r="Z226" i="16" s="1"/>
  <c r="W213" i="16"/>
  <c r="Z213" i="16" s="1"/>
  <c r="W167" i="16"/>
  <c r="Z167" i="16" s="1"/>
  <c r="W130" i="16"/>
  <c r="Z130" i="16" s="1"/>
  <c r="W503" i="16"/>
  <c r="Z503" i="16" s="1"/>
  <c r="W282" i="16"/>
  <c r="Z282" i="16" s="1"/>
  <c r="W246" i="16"/>
  <c r="Z246" i="16" s="1"/>
  <c r="W214" i="16"/>
  <c r="Z214" i="16" s="1"/>
  <c r="W194" i="16"/>
  <c r="Z194" i="16" s="1"/>
  <c r="W150" i="16"/>
  <c r="Z150" i="16" s="1"/>
  <c r="W114" i="16"/>
  <c r="Z114" i="16" s="1"/>
  <c r="T283" i="16"/>
  <c r="W283" i="16" s="1"/>
  <c r="Z283" i="16" s="1"/>
  <c r="S166" i="16"/>
  <c r="T166" i="16"/>
  <c r="W166" i="16" s="1"/>
  <c r="Z166" i="16" s="1"/>
  <c r="S64" i="16"/>
  <c r="T64" i="16"/>
  <c r="W64" i="16" s="1"/>
  <c r="Z64" i="16" s="1"/>
  <c r="S149" i="16"/>
  <c r="T149" i="16"/>
  <c r="W149" i="16" s="1"/>
  <c r="Z149" i="16" s="1"/>
  <c r="S507" i="16"/>
  <c r="T507" i="16"/>
  <c r="W507" i="16" s="1"/>
  <c r="Z507" i="16" s="1"/>
  <c r="S154" i="16"/>
  <c r="T154" i="16"/>
  <c r="W154" i="16" s="1"/>
  <c r="Z154" i="16" s="1"/>
  <c r="S65" i="16"/>
  <c r="T65" i="16"/>
  <c r="W65" i="16" s="1"/>
  <c r="Z65" i="16" s="1"/>
  <c r="S198" i="16"/>
  <c r="T198" i="16"/>
  <c r="W198" i="16" s="1"/>
  <c r="Z198" i="16" s="1"/>
  <c r="S295" i="16"/>
  <c r="T295" i="16"/>
  <c r="W295" i="16" s="1"/>
  <c r="Z295" i="16" s="1"/>
  <c r="S513" i="16"/>
  <c r="T513" i="16"/>
  <c r="S230" i="16"/>
  <c r="T230" i="16"/>
  <c r="W230" i="16" s="1"/>
  <c r="Z230" i="16" s="1"/>
  <c r="S159" i="16"/>
  <c r="T159" i="16"/>
  <c r="W159" i="16" s="1"/>
  <c r="Z159" i="16" s="1"/>
  <c r="S55" i="16"/>
  <c r="T55" i="16"/>
  <c r="W55" i="16" s="1"/>
  <c r="Z55" i="16" s="1"/>
  <c r="S47" i="16"/>
  <c r="T47" i="16"/>
  <c r="W47" i="16" s="1"/>
  <c r="Z47" i="16" s="1"/>
  <c r="S205" i="16"/>
  <c r="T205" i="16"/>
  <c r="W205" i="16" s="1"/>
  <c r="Z205" i="16" s="1"/>
  <c r="S31" i="16"/>
  <c r="T31" i="16"/>
  <c r="W31" i="16" s="1"/>
  <c r="Z31" i="16" s="1"/>
  <c r="S45" i="16"/>
  <c r="T45" i="16"/>
  <c r="S489" i="16"/>
  <c r="T489" i="16"/>
  <c r="W489" i="16" s="1"/>
  <c r="Z489" i="16" s="1"/>
  <c r="S116" i="16"/>
  <c r="T116" i="16"/>
  <c r="W116" i="16" s="1"/>
  <c r="Z116" i="16" s="1"/>
  <c r="S78" i="16"/>
  <c r="T78" i="16"/>
  <c r="W78" i="16" s="1"/>
  <c r="Z78" i="16" s="1"/>
  <c r="S523" i="16"/>
  <c r="T523" i="16"/>
  <c r="W523" i="16" s="1"/>
  <c r="Z523" i="16" s="1"/>
  <c r="S67" i="16"/>
  <c r="T67" i="16"/>
  <c r="S187" i="16"/>
  <c r="T187" i="16"/>
  <c r="W187" i="16" s="1"/>
  <c r="Z187" i="16" s="1"/>
  <c r="S496" i="16"/>
  <c r="T496" i="16"/>
  <c r="W496" i="16" s="1"/>
  <c r="Z496" i="16" s="1"/>
  <c r="S327" i="16"/>
  <c r="T327" i="16"/>
  <c r="W327" i="16" s="1"/>
  <c r="Z327" i="16" s="1"/>
  <c r="S385" i="16"/>
  <c r="T385" i="16"/>
  <c r="W385" i="16" s="1"/>
  <c r="Z385" i="16" s="1"/>
  <c r="S441" i="16"/>
  <c r="T441" i="16"/>
  <c r="W441" i="16" s="1"/>
  <c r="Z441" i="16" s="1"/>
  <c r="S386" i="16"/>
  <c r="T386" i="16"/>
  <c r="W386" i="16" s="1"/>
  <c r="Z386" i="16" s="1"/>
  <c r="S498" i="16"/>
  <c r="T498" i="16"/>
  <c r="W498" i="16" s="1"/>
  <c r="Z498" i="16" s="1"/>
  <c r="S476" i="16"/>
  <c r="T476" i="16"/>
  <c r="W476" i="16" s="1"/>
  <c r="Z476" i="16" s="1"/>
  <c r="S255" i="16"/>
  <c r="T255" i="16"/>
  <c r="W255" i="16" s="1"/>
  <c r="Z255" i="16" s="1"/>
  <c r="S156" i="16"/>
  <c r="T156" i="16"/>
  <c r="W156" i="16" s="1"/>
  <c r="Z156" i="16" s="1"/>
  <c r="S250" i="16"/>
  <c r="T250" i="16"/>
  <c r="S93" i="16"/>
  <c r="T93" i="16"/>
  <c r="W93" i="16" s="1"/>
  <c r="Z93" i="16" s="1"/>
  <c r="S36" i="16"/>
  <c r="T36" i="16"/>
  <c r="W36" i="16" s="1"/>
  <c r="Z36" i="16" s="1"/>
  <c r="S117" i="16"/>
  <c r="T117" i="16"/>
  <c r="W117" i="16" s="1"/>
  <c r="Z117" i="16" s="1"/>
  <c r="S200" i="16"/>
  <c r="T200" i="16"/>
  <c r="W200" i="16" s="1"/>
  <c r="Z200" i="16" s="1"/>
  <c r="S30" i="16"/>
  <c r="T30" i="16"/>
  <c r="W30" i="16" s="1"/>
  <c r="Z30" i="16" s="1"/>
  <c r="S17" i="16"/>
  <c r="T17" i="16"/>
  <c r="W17" i="16" s="1"/>
  <c r="Z17" i="16" s="1"/>
  <c r="S136" i="16"/>
  <c r="T136" i="16"/>
  <c r="S152" i="16"/>
  <c r="T152" i="16"/>
  <c r="S248" i="16"/>
  <c r="T248" i="16"/>
  <c r="W248" i="16" s="1"/>
  <c r="Z248" i="16" s="1"/>
  <c r="S398" i="16"/>
  <c r="T398" i="16"/>
  <c r="W398" i="16" s="1"/>
  <c r="Z398" i="16" s="1"/>
  <c r="S340" i="16"/>
  <c r="T340" i="16"/>
  <c r="W340" i="16" s="1"/>
  <c r="Z340" i="16" s="1"/>
  <c r="S277" i="16"/>
  <c r="T277" i="16"/>
  <c r="W277" i="16" s="1"/>
  <c r="Z277" i="16" s="1"/>
  <c r="S229" i="16"/>
  <c r="T229" i="16"/>
  <c r="W229" i="16" s="1"/>
  <c r="Z229" i="16" s="1"/>
  <c r="S87" i="16"/>
  <c r="T87" i="16"/>
  <c r="W87" i="16" s="1"/>
  <c r="Z87" i="16" s="1"/>
  <c r="S106" i="16"/>
  <c r="T106" i="16"/>
  <c r="W106" i="16" s="1"/>
  <c r="Z106" i="16" s="1"/>
  <c r="S378" i="16"/>
  <c r="T378" i="16"/>
  <c r="W378" i="16" s="1"/>
  <c r="Z378" i="16" s="1"/>
  <c r="S176" i="16"/>
  <c r="T176" i="16"/>
  <c r="S196" i="16"/>
  <c r="T196" i="16"/>
  <c r="S193" i="16"/>
  <c r="T193" i="16"/>
  <c r="W193" i="16" s="1"/>
  <c r="Z193" i="16" s="1"/>
  <c r="S16" i="16"/>
  <c r="T16" i="16"/>
  <c r="S361" i="16"/>
  <c r="T361" i="16"/>
  <c r="W361" i="16" s="1"/>
  <c r="Z361" i="16" s="1"/>
  <c r="S268" i="16"/>
  <c r="T268" i="16"/>
  <c r="W268" i="16" s="1"/>
  <c r="Z268" i="16" s="1"/>
  <c r="S480" i="16"/>
  <c r="T480" i="16"/>
  <c r="S60" i="16"/>
  <c r="T60" i="16"/>
  <c r="W60" i="16" s="1"/>
  <c r="Z60" i="16" s="1"/>
  <c r="S180" i="16"/>
  <c r="T180" i="16"/>
  <c r="S497" i="16"/>
  <c r="T497" i="16"/>
  <c r="S484" i="16"/>
  <c r="T484" i="16"/>
  <c r="W484" i="16" s="1"/>
  <c r="Z484" i="16" s="1"/>
  <c r="S539" i="16"/>
  <c r="T539" i="16"/>
  <c r="W539" i="16" s="1"/>
  <c r="Z539" i="16" s="1"/>
  <c r="S319" i="16"/>
  <c r="T319" i="16"/>
  <c r="W319" i="16" s="1"/>
  <c r="Z319" i="16" s="1"/>
  <c r="S454" i="16"/>
  <c r="T454" i="16"/>
  <c r="W454" i="16" s="1"/>
  <c r="Z454" i="16" s="1"/>
  <c r="S511" i="16"/>
  <c r="T511" i="16"/>
  <c r="W511" i="16" s="1"/>
  <c r="Z511" i="16" s="1"/>
  <c r="S512" i="16"/>
  <c r="T512" i="16"/>
  <c r="W512" i="16" s="1"/>
  <c r="Z512" i="16" s="1"/>
  <c r="S456" i="16"/>
  <c r="T456" i="16"/>
  <c r="W456" i="16" s="1"/>
  <c r="Z456" i="16" s="1"/>
  <c r="S380" i="16"/>
  <c r="T380" i="16"/>
  <c r="W380" i="16" s="1"/>
  <c r="Z380" i="16" s="1"/>
  <c r="S131" i="16"/>
  <c r="T131" i="16"/>
  <c r="W131" i="16" s="1"/>
  <c r="Z131" i="16" s="1"/>
  <c r="S29" i="16"/>
  <c r="T29" i="16"/>
  <c r="W29" i="16" s="1"/>
  <c r="Z29" i="16" s="1"/>
  <c r="S94" i="16"/>
  <c r="T94" i="16"/>
  <c r="W94" i="16" s="1"/>
  <c r="Z94" i="16" s="1"/>
  <c r="S185" i="16"/>
  <c r="T185" i="16"/>
  <c r="W185" i="16" s="1"/>
  <c r="Z185" i="16" s="1"/>
  <c r="S146" i="16"/>
  <c r="T146" i="16"/>
  <c r="W146" i="16" s="1"/>
  <c r="Z146" i="16" s="1"/>
  <c r="S33" i="16"/>
  <c r="T33" i="16"/>
  <c r="S502" i="16"/>
  <c r="T502" i="16"/>
  <c r="W502" i="16" s="1"/>
  <c r="Z502" i="16" s="1"/>
  <c r="S509" i="16"/>
  <c r="T509" i="16"/>
  <c r="W509" i="16" s="1"/>
  <c r="Z509" i="16" s="1"/>
  <c r="S50" i="16"/>
  <c r="T50" i="16"/>
  <c r="W50" i="16" s="1"/>
  <c r="Z50" i="16" s="1"/>
  <c r="S508" i="16"/>
  <c r="T508" i="16"/>
  <c r="W508" i="16" s="1"/>
  <c r="Z508" i="16" s="1"/>
  <c r="S256" i="16"/>
  <c r="T256" i="16"/>
  <c r="W256" i="16" s="1"/>
  <c r="Z256" i="16" s="1"/>
  <c r="S429" i="16"/>
  <c r="T429" i="16"/>
  <c r="W429" i="16" s="1"/>
  <c r="Z429" i="16" s="1"/>
  <c r="S181" i="16"/>
  <c r="T181" i="16"/>
  <c r="S389" i="16"/>
  <c r="T389" i="16"/>
  <c r="W389" i="16" s="1"/>
  <c r="Z389" i="16" s="1"/>
  <c r="S504" i="16"/>
  <c r="T504" i="16"/>
  <c r="W504" i="16" s="1"/>
  <c r="Z504" i="16" s="1"/>
  <c r="S395" i="16"/>
  <c r="T395" i="16"/>
  <c r="W395" i="16" s="1"/>
  <c r="Z395" i="16" s="1"/>
  <c r="S544" i="16"/>
  <c r="T544" i="16"/>
  <c r="W544" i="16" s="1"/>
  <c r="Z544" i="16" s="1"/>
  <c r="S530" i="16"/>
  <c r="T530" i="16"/>
  <c r="W530" i="16" s="1"/>
  <c r="Z530" i="16" s="1"/>
  <c r="S88" i="16"/>
  <c r="T88" i="16"/>
  <c r="S7" i="16"/>
  <c r="T7" i="16"/>
  <c r="W7" i="16" s="1"/>
  <c r="Z7" i="16" s="1"/>
  <c r="S68" i="16"/>
  <c r="T68" i="16"/>
  <c r="W68" i="16" s="1"/>
  <c r="Z68" i="16" s="1"/>
  <c r="S188" i="16"/>
  <c r="T188" i="16"/>
  <c r="S470" i="16"/>
  <c r="T470" i="16"/>
  <c r="W470" i="16" s="1"/>
  <c r="Z470" i="16" s="1"/>
  <c r="S49" i="16"/>
  <c r="T49" i="16"/>
  <c r="W49" i="16" s="1"/>
  <c r="Z49" i="16" s="1"/>
  <c r="S547" i="16"/>
  <c r="T547" i="16"/>
  <c r="W547" i="16" s="1"/>
  <c r="Z547" i="16" s="1"/>
  <c r="S440" i="16"/>
  <c r="T440" i="16"/>
  <c r="W440" i="16" s="1"/>
  <c r="Z440" i="16" s="1"/>
  <c r="S135" i="16"/>
  <c r="T135" i="16"/>
  <c r="W135" i="16" s="1"/>
  <c r="Z135" i="16" s="1"/>
  <c r="S349" i="16"/>
  <c r="T349" i="16"/>
  <c r="W349" i="16" s="1"/>
  <c r="Z349" i="16" s="1"/>
  <c r="S350" i="16"/>
  <c r="T350" i="16"/>
  <c r="W350" i="16" s="1"/>
  <c r="Z350" i="16" s="1"/>
  <c r="S409" i="16"/>
  <c r="T409" i="16"/>
  <c r="W409" i="16" s="1"/>
  <c r="Z409" i="16" s="1"/>
  <c r="S462" i="16"/>
  <c r="T462" i="16"/>
  <c r="S520" i="16"/>
  <c r="T520" i="16"/>
  <c r="S351" i="16"/>
  <c r="T351" i="16"/>
  <c r="W351" i="16" s="1"/>
  <c r="Z351" i="16" s="1"/>
  <c r="S463" i="16"/>
  <c r="T463" i="16"/>
  <c r="W463" i="16" s="1"/>
  <c r="Z463" i="16" s="1"/>
  <c r="S207" i="16"/>
  <c r="T207" i="16"/>
  <c r="W207" i="16" s="1"/>
  <c r="Z207" i="16" s="1"/>
  <c r="S266" i="16"/>
  <c r="T266" i="16"/>
  <c r="W266" i="16" s="1"/>
  <c r="Z266" i="16" s="1"/>
  <c r="S360" i="16"/>
  <c r="T360" i="16"/>
  <c r="W360" i="16" s="1"/>
  <c r="Z360" i="16" s="1"/>
  <c r="S103" i="16"/>
  <c r="T103" i="16"/>
  <c r="W103" i="16" s="1"/>
  <c r="Z103" i="16" s="1"/>
  <c r="S118" i="16"/>
  <c r="T118" i="16"/>
  <c r="W118" i="16" s="1"/>
  <c r="Z118" i="16" s="1"/>
  <c r="S95" i="16"/>
  <c r="T95" i="16"/>
  <c r="W95" i="16" s="1"/>
  <c r="Z95" i="16" s="1"/>
  <c r="S12" i="16"/>
  <c r="T12" i="16"/>
  <c r="S333" i="16"/>
  <c r="T333" i="16"/>
  <c r="W333" i="16" s="1"/>
  <c r="Z333" i="16" s="1"/>
  <c r="S475" i="16"/>
  <c r="T475" i="16"/>
  <c r="W475" i="16" s="1"/>
  <c r="Z475" i="16" s="1"/>
  <c r="S192" i="16"/>
  <c r="T192" i="16"/>
  <c r="W192" i="16" s="1"/>
  <c r="Z192" i="16" s="1"/>
  <c r="S407" i="16"/>
  <c r="T407" i="16"/>
  <c r="W407" i="16" s="1"/>
  <c r="Z407" i="16" s="1"/>
  <c r="S267" i="16"/>
  <c r="T267" i="16"/>
  <c r="W267" i="16" s="1"/>
  <c r="Z267" i="16" s="1"/>
  <c r="S261" i="16"/>
  <c r="T261" i="16"/>
  <c r="W261" i="16" s="1"/>
  <c r="Z261" i="16" s="1"/>
  <c r="S186" i="16"/>
  <c r="T186" i="16"/>
  <c r="S382" i="16"/>
  <c r="T382" i="16"/>
  <c r="W382" i="16" s="1"/>
  <c r="Z382" i="16" s="1"/>
  <c r="S240" i="16"/>
  <c r="T240" i="16"/>
  <c r="W240" i="16" s="1"/>
  <c r="Z240" i="16" s="1"/>
  <c r="S296" i="16"/>
  <c r="T296" i="16"/>
  <c r="W296" i="16" s="1"/>
  <c r="Z296" i="16" s="1"/>
  <c r="S447" i="16"/>
  <c r="T447" i="16"/>
  <c r="W447" i="16" s="1"/>
  <c r="Z447" i="16" s="1"/>
  <c r="S127" i="16"/>
  <c r="T127" i="16"/>
  <c r="W127" i="16" s="1"/>
  <c r="Z127" i="16" s="1"/>
  <c r="S258" i="16"/>
  <c r="T258" i="16"/>
  <c r="W258" i="16" s="1"/>
  <c r="Z258" i="16" s="1"/>
  <c r="S526" i="16"/>
  <c r="T526" i="16"/>
  <c r="W526" i="16" s="1"/>
  <c r="Z526" i="16" s="1"/>
  <c r="S357" i="16"/>
  <c r="T357" i="16"/>
  <c r="W357" i="16" s="1"/>
  <c r="Z357" i="16" s="1"/>
  <c r="S396" i="16"/>
  <c r="T396" i="16"/>
  <c r="W396" i="16" s="1"/>
  <c r="Z396" i="16" s="1"/>
  <c r="S274" i="16"/>
  <c r="T274" i="16"/>
  <c r="W274" i="16" s="1"/>
  <c r="Z274" i="16" s="1"/>
  <c r="S477" i="16"/>
  <c r="T477" i="16"/>
  <c r="W477" i="16" s="1"/>
  <c r="Z477" i="16" s="1"/>
  <c r="S32" i="16"/>
  <c r="T32" i="16"/>
  <c r="W32" i="16" s="1"/>
  <c r="Z32" i="16" s="1"/>
  <c r="S163" i="16"/>
  <c r="T163" i="16"/>
  <c r="S161" i="16"/>
  <c r="T161" i="16"/>
  <c r="W161" i="16" s="1"/>
  <c r="Z161" i="16" s="1"/>
  <c r="S339" i="16"/>
  <c r="T339" i="16"/>
  <c r="W339" i="16" s="1"/>
  <c r="Z339" i="16" s="1"/>
  <c r="S283" i="16"/>
</calcChain>
</file>

<file path=xl/sharedStrings.xml><?xml version="1.0" encoding="utf-8"?>
<sst xmlns="http://schemas.openxmlformats.org/spreadsheetml/2006/main" count="8342" uniqueCount="2004">
  <si>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</si>
  <si>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</si>
  <si>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</si>
  <si>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</si>
  <si>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</si>
  <si>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</si>
  <si>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</si>
  <si>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</si>
  <si>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</si>
  <si>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</si>
  <si>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</si>
  <si>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</si>
  <si>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</si>
  <si>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</si>
  <si>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</si>
  <si>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</si>
  <si>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</si>
  <si>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</si>
  <si>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</si>
  <si>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</si>
  <si>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</si>
  <si>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</si>
  <si>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</si>
  <si>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</si>
  <si>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</si>
  <si>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</si>
  <si>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</si>
  <si>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</si>
  <si>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</si>
  <si>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</si>
  <si>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</si>
  <si>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</si>
  <si>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</si>
  <si>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</si>
  <si>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</si>
  <si>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</si>
  <si>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</si>
  <si>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</si>
  <si>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</si>
  <si>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</si>
  <si>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</si>
  <si>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</si>
  <si>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</si>
  <si>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</si>
  <si>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</si>
  <si>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</si>
  <si>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</si>
  <si>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</si>
  <si>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</si>
  <si>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</si>
  <si>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</si>
  <si>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</si>
  <si>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</si>
  <si>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</si>
  <si>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</si>
  <si>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</si>
  <si>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</si>
  <si>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</si>
  <si>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</si>
  <si>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</si>
  <si>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</si>
  <si>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</si>
  <si>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</si>
  <si>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</si>
  <si>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</si>
  <si>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</si>
  <si>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</si>
  <si>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</si>
  <si>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</si>
  <si>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</si>
  <si>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</si>
  <si>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</si>
  <si>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</si>
  <si>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</si>
  <si>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</si>
  <si>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</si>
  <si>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</si>
  <si>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</si>
  <si>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</si>
  <si>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</si>
  <si>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</si>
  <si>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</si>
  <si>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</si>
  <si>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</si>
  <si>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</si>
  <si>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</si>
  <si>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</si>
  <si>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</si>
  <si>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</si>
  <si>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</si>
  <si>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</si>
  <si>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</si>
  <si>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</si>
  <si>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</si>
  <si>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</si>
  <si>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</si>
  <si>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</si>
  <si>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</si>
  <si>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</si>
  <si>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</si>
  <si>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</si>
  <si>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</si>
  <si>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</si>
  <si>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</si>
  <si>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</si>
  <si>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</si>
  <si>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</si>
  <si>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</si>
  <si>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</si>
  <si>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</si>
  <si>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</si>
  <si>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</si>
  <si>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</si>
  <si>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</si>
  <si>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</si>
  <si>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</si>
  <si>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</si>
  <si>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</si>
  <si>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</si>
  <si>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</si>
  <si>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</si>
  <si>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</si>
  <si>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</si>
  <si>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</si>
  <si>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</si>
  <si>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</si>
  <si>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</si>
  <si>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</si>
  <si>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</si>
  <si>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</si>
  <si>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</si>
  <si>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</si>
  <si>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</si>
  <si>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</si>
  <si>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</si>
  <si>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</si>
  <si>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</si>
  <si>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</si>
  <si>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</si>
  <si>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</si>
  <si>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</si>
  <si>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</si>
  <si>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</si>
  <si>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</si>
  <si>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</si>
  <si>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</si>
  <si>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</si>
  <si>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</si>
  <si>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</si>
  <si>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</si>
  <si>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</si>
  <si>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</si>
  <si>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</si>
  <si>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</si>
  <si>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</si>
  <si>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</si>
  <si>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</si>
  <si>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</si>
  <si>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</si>
  <si>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</si>
  <si>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</si>
  <si>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</si>
  <si>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</si>
  <si>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</si>
  <si>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</si>
  <si>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</si>
  <si>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</si>
  <si>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</si>
  <si>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</si>
  <si>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</si>
  <si>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</si>
  <si>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</si>
  <si>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</si>
  <si>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</si>
  <si>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</si>
  <si>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</si>
  <si>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</si>
  <si>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</si>
  <si>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</si>
  <si>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</si>
  <si>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</si>
  <si>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</si>
  <si>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</si>
  <si>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</si>
  <si>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</si>
  <si>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</si>
  <si>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</si>
  <si>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</si>
  <si>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</si>
  <si>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</si>
  <si>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</si>
  <si>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</si>
  <si>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</si>
  <si>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</si>
  <si>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</si>
  <si>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</si>
  <si>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</si>
  <si>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</si>
  <si>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</si>
  <si>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</si>
  <si>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</si>
  <si>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</si>
  <si>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</si>
  <si>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</si>
  <si>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</si>
  <si>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</si>
  <si>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</si>
  <si>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</si>
  <si>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</si>
  <si>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</si>
  <si>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</si>
  <si>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</si>
  <si>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</si>
  <si>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</si>
  <si>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</si>
  <si>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</si>
  <si>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</si>
  <si>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</si>
  <si>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</si>
  <si>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</si>
  <si>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</si>
  <si>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</si>
  <si>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</si>
  <si>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</si>
  <si>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</si>
  <si>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</si>
  <si>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</si>
  <si>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</si>
  <si>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</si>
  <si>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</si>
  <si>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</si>
  <si>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</si>
  <si>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</si>
  <si>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</si>
  <si>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</si>
  <si>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</si>
  <si>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</si>
  <si>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</si>
  <si>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</si>
  <si>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</si>
  <si>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</si>
  <si>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</si>
  <si>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</si>
  <si>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</si>
  <si>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</si>
  <si>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</si>
  <si>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</si>
  <si>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</si>
  <si>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</si>
  <si>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</si>
  <si>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</si>
  <si>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</si>
  <si>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</si>
  <si>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</si>
  <si>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</si>
  <si>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</si>
  <si>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</si>
  <si>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</si>
  <si>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</si>
  <si>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</si>
  <si>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</si>
  <si>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</si>
  <si>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</si>
  <si>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</si>
  <si>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</si>
  <si>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</si>
  <si>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</si>
  <si>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</si>
  <si>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</si>
  <si>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</si>
  <si>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</si>
  <si>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</si>
  <si>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</si>
  <si>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</si>
  <si>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</si>
  <si>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</si>
  <si>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</si>
  <si>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</si>
  <si>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</si>
  <si>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</si>
  <si>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</si>
  <si>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</si>
  <si>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</si>
  <si>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</si>
  <si>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</si>
  <si>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</si>
  <si>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</si>
  <si>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</si>
  <si>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</si>
  <si>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</si>
  <si>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</si>
  <si>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</si>
  <si>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</si>
  <si>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</si>
  <si>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</si>
  <si>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</si>
  <si>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</si>
  <si>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</si>
  <si>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</si>
  <si>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</si>
  <si>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</si>
  <si>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</si>
  <si>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</si>
  <si>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</si>
  <si>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</si>
  <si>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</si>
  <si>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</si>
  <si>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</si>
  <si>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</si>
  <si>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</si>
  <si>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</si>
  <si>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</si>
  <si>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</si>
  <si>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</si>
  <si>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</si>
  <si>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</si>
  <si>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</si>
  <si>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</si>
  <si>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</si>
  <si>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</si>
  <si>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</si>
  <si>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</si>
  <si>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</si>
  <si>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</si>
  <si>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</si>
  <si>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</si>
  <si>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</si>
  <si>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</si>
  <si>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</si>
  <si>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</si>
  <si>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</si>
  <si>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</si>
  <si>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</si>
  <si>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</si>
  <si>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</si>
  <si>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</si>
  <si>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</si>
  <si>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</si>
  <si>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</si>
  <si>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</si>
  <si>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</si>
  <si>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</si>
  <si>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</si>
  <si>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</si>
  <si>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</si>
  <si>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</si>
  <si>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</si>
  <si>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</si>
  <si>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</si>
  <si>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</si>
  <si>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</si>
  <si>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</si>
  <si>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</si>
  <si>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</si>
  <si>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</si>
  <si>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</si>
  <si>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</si>
  <si>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</si>
  <si>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</si>
  <si>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</si>
  <si>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</si>
  <si>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</si>
  <si>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</si>
  <si>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</si>
  <si>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</si>
  <si>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</si>
  <si>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</si>
  <si>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</si>
  <si>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</si>
  <si>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</si>
  <si>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</si>
  <si>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</si>
  <si>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</si>
  <si>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</si>
  <si>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</si>
  <si>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</si>
  <si>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</si>
  <si>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</si>
  <si>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</si>
  <si>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</si>
  <si>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</si>
  <si>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</si>
  <si>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</si>
  <si>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</si>
  <si>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</si>
  <si>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</si>
  <si>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</si>
  <si>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</si>
  <si>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</si>
  <si>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</si>
  <si>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</si>
  <si>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</si>
  <si>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</si>
  <si>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</si>
  <si>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</si>
  <si>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</si>
  <si>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</si>
  <si>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</si>
  <si>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</si>
  <si>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</si>
  <si>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</si>
  <si>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</si>
  <si>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</si>
  <si>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</si>
  <si>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</si>
  <si>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</si>
  <si>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</si>
  <si>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</si>
  <si>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</si>
  <si>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</si>
  <si>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</si>
  <si>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</si>
  <si>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</si>
  <si>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</si>
  <si>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</si>
  <si>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</si>
  <si>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</si>
  <si>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</si>
  <si>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</si>
  <si>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</si>
  <si>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</si>
  <si>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</si>
  <si>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</si>
  <si>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</si>
  <si>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</si>
  <si>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</si>
  <si>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</si>
  <si>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</si>
  <si>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</si>
  <si>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</si>
  <si>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</si>
  <si>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</si>
  <si>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</si>
  <si>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</si>
  <si>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</si>
  <si>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</si>
  <si>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</si>
  <si>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</si>
  <si>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</si>
  <si>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</si>
  <si>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</si>
  <si>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</si>
  <si>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</si>
  <si>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</si>
  <si>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</si>
  <si>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</si>
  <si>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</si>
  <si>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</si>
  <si>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</si>
  <si>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</si>
  <si>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</si>
  <si>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</si>
  <si>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</si>
  <si>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</si>
  <si>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</si>
  <si>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</si>
  <si>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</si>
  <si>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</si>
  <si>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</si>
  <si>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</si>
  <si>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</si>
  <si>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</si>
  <si>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</si>
  <si>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</si>
  <si>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</si>
  <si>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</si>
  <si>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</si>
  <si>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</si>
  <si>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</si>
  <si>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</si>
  <si>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</si>
  <si>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</si>
  <si>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</si>
  <si>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</si>
  <si>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</si>
  <si>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</si>
  <si>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</si>
  <si>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</si>
  <si>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</si>
  <si>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</si>
  <si>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</si>
  <si>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</si>
  <si>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</si>
  <si>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</si>
  <si>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</si>
  <si>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</si>
  <si>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</si>
  <si>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</si>
  <si>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</si>
  <si>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</si>
  <si>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</si>
  <si>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</si>
  <si>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</si>
  <si>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</si>
  <si>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</si>
  <si>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</si>
  <si>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</si>
  <si>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</si>
  <si>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</si>
  <si>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</si>
  <si>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</si>
  <si>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</si>
  <si>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</si>
  <si>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</si>
  <si>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</si>
  <si>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</si>
  <si>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</si>
  <si>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</si>
  <si>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</si>
  <si>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</si>
  <si>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</si>
  <si>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</si>
  <si>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</si>
  <si>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</si>
  <si>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</si>
  <si>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</si>
  <si>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</si>
  <si>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</si>
  <si>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</si>
  <si>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</si>
  <si>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</si>
  <si>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</si>
  <si>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</si>
  <si>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</si>
  <si>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</si>
  <si>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</si>
  <si>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</si>
  <si>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</si>
  <si>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</si>
  <si>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</si>
  <si>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</si>
  <si>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</si>
  <si>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</si>
  <si>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</si>
  <si>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</si>
  <si>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</si>
  <si>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</si>
  <si>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</si>
  <si>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</si>
  <si>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</si>
  <si>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</si>
  <si>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</si>
  <si>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</si>
  <si>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</si>
  <si>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</si>
  <si>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</si>
  <si>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</si>
  <si>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</si>
  <si>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</si>
  <si>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</si>
  <si>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</si>
  <si>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</si>
  <si>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</si>
  <si>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</si>
  <si>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</si>
  <si>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</si>
  <si>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</si>
  <si>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</si>
  <si>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</si>
  <si>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</si>
  <si>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</si>
  <si>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</si>
  <si>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</si>
  <si>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</si>
  <si>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</si>
  <si>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</si>
  <si>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</si>
  <si>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</si>
  <si>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</si>
  <si>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</si>
  <si>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</si>
  <si>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</si>
  <si>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</si>
  <si>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</si>
  <si>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</si>
  <si>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</si>
  <si>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</si>
  <si>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</si>
  <si>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</si>
  <si>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</si>
  <si>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</si>
  <si>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</si>
  <si>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</si>
  <si>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</si>
  <si>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</si>
  <si>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</si>
  <si>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</si>
  <si>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</si>
  <si>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</si>
  <si>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</si>
  <si>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</si>
  <si>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</si>
  <si>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</si>
  <si>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</si>
  <si>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</si>
  <si>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</si>
  <si>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</si>
  <si>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</si>
  <si>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</si>
  <si>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</si>
  <si>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</si>
  <si>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</si>
  <si>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</si>
  <si>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</si>
  <si>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</si>
  <si>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</si>
  <si>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</si>
  <si>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</si>
  <si>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</si>
  <si>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</si>
  <si>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</si>
  <si>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</si>
  <si>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</si>
  <si>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</si>
  <si>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</si>
  <si>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</si>
  <si>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</si>
  <si>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</si>
  <si>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</si>
  <si>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</si>
  <si>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</si>
  <si>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</si>
  <si>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</si>
  <si>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</si>
  <si>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</si>
  <si>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</si>
  <si>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</si>
  <si>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</si>
  <si>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</si>
  <si>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</si>
  <si>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</si>
  <si>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</si>
  <si>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</si>
  <si>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</si>
  <si>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</si>
  <si>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</si>
  <si>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</si>
  <si>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</si>
  <si>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</si>
  <si>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</si>
  <si>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</si>
  <si>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</si>
  <si>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</si>
  <si>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</si>
  <si>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</si>
  <si>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</si>
  <si>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</si>
  <si>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</si>
  <si>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</si>
  <si>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</si>
  <si>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</si>
  <si>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</si>
  <si>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</si>
  <si>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</si>
  <si>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</si>
  <si>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</si>
  <si>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</si>
  <si>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</si>
  <si>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</si>
  <si>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</si>
  <si>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</si>
  <si>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</si>
  <si>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</si>
  <si>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</si>
  <si>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</si>
  <si>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</si>
  <si>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</si>
  <si>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</si>
  <si>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</si>
  <si>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</si>
  <si>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</si>
  <si>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</si>
  <si>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</si>
  <si>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</si>
  <si>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</si>
  <si>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</si>
  <si>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</si>
  <si>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</si>
  <si>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</si>
  <si>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</si>
  <si>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</si>
  <si>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</si>
  <si>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</si>
  <si>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</si>
  <si>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</si>
  <si>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</si>
  <si>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</si>
  <si>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</si>
  <si>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</si>
  <si>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</si>
  <si>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</si>
  <si>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</si>
  <si>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</si>
  <si>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</si>
  <si>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</si>
  <si>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</si>
  <si>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</si>
  <si>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</si>
  <si>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</si>
  <si>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</si>
  <si>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</si>
  <si>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</si>
  <si>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</si>
  <si>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</si>
  <si>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</si>
  <si>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</si>
  <si>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</si>
  <si>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</si>
  <si>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</si>
  <si>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</si>
  <si>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</si>
  <si>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</si>
  <si>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</si>
  <si>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</si>
  <si>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</si>
  <si>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</si>
  <si>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</si>
  <si>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</si>
  <si>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</si>
  <si>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</si>
  <si>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</si>
  <si>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</si>
  <si>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</si>
  <si>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</si>
  <si>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</si>
  <si>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</si>
  <si>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</si>
  <si>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</si>
  <si>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</si>
  <si>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</si>
  <si>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</si>
  <si>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</si>
  <si>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</si>
  <si>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</si>
  <si>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</si>
  <si>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</si>
  <si>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</si>
  <si>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</si>
  <si>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</si>
  <si>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</si>
  <si>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</si>
  <si>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</si>
  <si>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</si>
  <si>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</si>
  <si>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</si>
  <si>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</si>
  <si>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</si>
  <si>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</si>
  <si>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</si>
  <si>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</si>
  <si>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</si>
  <si>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</si>
  <si>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</si>
  <si>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</si>
  <si>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</si>
  <si>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</si>
  <si>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</si>
  <si>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</si>
  <si>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</si>
  <si>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</si>
  <si>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</si>
  <si>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</si>
  <si>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</si>
  <si>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</si>
  <si>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</si>
  <si>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</si>
  <si>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</si>
  <si>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</si>
  <si>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</si>
  <si>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</si>
  <si>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</si>
  <si>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</si>
  <si>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</si>
  <si>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</si>
  <si>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</si>
  <si>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</si>
  <si>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</si>
  <si>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</si>
  <si>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</si>
  <si>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</si>
  <si>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</si>
  <si>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</si>
  <si>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</si>
  <si>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</si>
  <si>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</si>
  <si>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</si>
  <si>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</si>
  <si>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</si>
  <si>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</si>
  <si>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</si>
  <si>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</si>
  <si>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</si>
  <si>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</si>
  <si>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</si>
  <si>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</si>
  <si>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</si>
  <si>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</si>
  <si>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</si>
  <si>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</si>
  <si>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</si>
  <si>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</si>
  <si>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</si>
  <si>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</si>
  <si>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</si>
  <si>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</si>
  <si>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</si>
  <si>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</si>
  <si>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</si>
  <si>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</si>
  <si>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</si>
  <si>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</si>
  <si>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</si>
  <si>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</si>
  <si>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</si>
  <si>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</si>
  <si>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</si>
  <si>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</si>
  <si>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</si>
  <si>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</si>
  <si>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</si>
  <si>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</si>
  <si>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</si>
  <si>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</si>
  <si>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</si>
  <si>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</si>
  <si>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</si>
  <si>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</si>
  <si>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</si>
  <si>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</si>
  <si>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</si>
  <si>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</si>
  <si>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</si>
  <si>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</si>
  <si>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</si>
  <si>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</si>
  <si>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</si>
  <si>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</si>
  <si>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</si>
  <si>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</si>
  <si>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</si>
  <si>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</si>
  <si>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</si>
  <si>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</si>
  <si>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</si>
  <si>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</si>
  <si>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</si>
  <si>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</si>
  <si>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</si>
  <si>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</si>
  <si>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</si>
  <si>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</si>
  <si>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</si>
  <si>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</si>
  <si>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</si>
  <si>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</si>
  <si>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</si>
  <si>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</si>
  <si>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</si>
  <si>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</si>
  <si>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</si>
  <si>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</si>
  <si>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</si>
  <si>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</si>
  <si>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</si>
  <si>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</si>
  <si>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</si>
  <si>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</si>
  <si>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</si>
  <si>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</si>
  <si>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</si>
  <si>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</si>
  <si>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</si>
  <si>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</si>
  <si>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</si>
  <si>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</si>
  <si>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</si>
  <si>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</si>
  <si>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</si>
  <si>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</si>
  <si>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</si>
  <si>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</si>
  <si>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</si>
  <si>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</si>
  <si>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</si>
  <si>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</si>
  <si>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</si>
  <si>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</si>
  <si>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</si>
  <si>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</si>
  <si>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</si>
  <si>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</si>
  <si>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</si>
  <si>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</si>
  <si>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</si>
  <si>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</si>
  <si>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</si>
  <si>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</si>
  <si>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</si>
  <si>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</si>
  <si>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</si>
  <si>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</si>
  <si>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</si>
  <si>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</si>
  <si>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</si>
  <si>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</si>
  <si>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</si>
  <si>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</si>
  <si>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</si>
  <si>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</si>
  <si>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</si>
  <si>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</si>
  <si>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</si>
  <si>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</si>
  <si>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</si>
  <si>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</si>
  <si>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</si>
  <si>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</si>
  <si>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</si>
  <si>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</si>
  <si>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</si>
  <si>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</si>
  <si>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</si>
  <si>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</si>
  <si>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</si>
  <si>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</si>
  <si>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</si>
  <si>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</si>
  <si>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</si>
  <si>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</si>
  <si>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</si>
  <si>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</si>
  <si>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</si>
  <si>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</si>
  <si>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</si>
  <si>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</si>
  <si>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</si>
  <si>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</si>
  <si>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</si>
  <si>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</si>
  <si>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</si>
  <si>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</si>
  <si>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</si>
  <si>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</si>
  <si>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</si>
  <si>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</si>
  <si>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</si>
  <si>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</si>
  <si>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</si>
  <si>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</si>
  <si>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</si>
  <si>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</si>
  <si>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</si>
  <si>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</si>
  <si>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</si>
  <si>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</si>
  <si>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</si>
  <si>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</si>
  <si>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</si>
  <si>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</si>
  <si>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</si>
  <si>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</si>
  <si>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</si>
  <si>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</si>
  <si>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</si>
  <si>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</si>
  <si>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</si>
  <si>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</si>
  <si>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</si>
  <si>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</si>
  <si>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</si>
  <si>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</si>
  <si>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</si>
  <si>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</si>
  <si>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</si>
  <si>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</si>
  <si>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</si>
  <si>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</si>
  <si>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</si>
  <si>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</si>
  <si>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</si>
  <si>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</si>
  <si>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</si>
  <si>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</si>
  <si>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</si>
  <si>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</si>
  <si>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</si>
  <si>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</si>
  <si>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</si>
  <si>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</si>
  <si>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</si>
  <si>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</si>
  <si>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</si>
  <si>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</si>
  <si>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</si>
  <si>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</si>
  <si>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</si>
  <si>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</si>
  <si>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</si>
  <si>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</si>
  <si>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</si>
  <si>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</si>
  <si>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</si>
  <si>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</si>
  <si>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</si>
  <si>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</si>
  <si>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</si>
  <si>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</si>
  <si>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</si>
  <si>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</si>
  <si>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</si>
  <si>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</si>
  <si>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</si>
  <si>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</si>
  <si>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</si>
  <si>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</si>
  <si>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</si>
  <si>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</si>
  <si>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</si>
  <si>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</si>
  <si>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</si>
  <si>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</si>
  <si>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</si>
  <si>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</si>
  <si>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</si>
  <si>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</si>
  <si>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</si>
  <si>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</si>
  <si>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</si>
  <si>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</si>
  <si>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</si>
  <si>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</si>
  <si>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</si>
  <si>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</si>
  <si>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</si>
  <si>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</si>
  <si>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</si>
  <si>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</si>
  <si>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</si>
  <si>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</si>
  <si>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</si>
  <si>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</si>
  <si>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</si>
  <si>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</si>
  <si>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</si>
  <si>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</si>
  <si>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</si>
  <si>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</si>
  <si>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</si>
  <si>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</si>
  <si>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</si>
  <si>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</si>
  <si>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</si>
  <si>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</si>
  <si>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</si>
  <si>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</si>
  <si>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</si>
  <si>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</si>
  <si>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</si>
  <si>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</si>
  <si>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</si>
  <si>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</si>
  <si>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</si>
  <si>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</si>
  <si>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</si>
  <si>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</si>
  <si>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</si>
  <si>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</si>
  <si>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</si>
  <si>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</si>
  <si>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</si>
  <si>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</si>
  <si>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</si>
  <si>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</si>
  <si>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</si>
  <si>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</si>
  <si>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</si>
  <si>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</si>
  <si>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</si>
  <si>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</si>
  <si>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</si>
  <si>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</si>
  <si>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</si>
  <si>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</si>
  <si>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</si>
  <si>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</si>
  <si>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</si>
  <si>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</si>
  <si>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</si>
  <si>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</si>
  <si>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</si>
  <si>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</si>
  <si>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</si>
  <si>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</si>
  <si>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</si>
  <si>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</si>
  <si>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</si>
  <si>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</si>
  <si>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</si>
  <si>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</si>
  <si>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</si>
  <si>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</si>
  <si>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</si>
  <si>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</si>
  <si>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</si>
  <si>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</si>
  <si>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</si>
  <si>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</si>
  <si>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</si>
  <si>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</si>
  <si>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</si>
  <si>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</si>
  <si>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</si>
  <si>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</si>
  <si>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</si>
  <si>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</si>
  <si>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</si>
  <si>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</si>
  <si>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</si>
  <si>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</si>
  <si>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</si>
  <si>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</si>
  <si>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</si>
  <si>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</si>
  <si>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</si>
  <si>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</si>
  <si>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</si>
  <si>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</si>
  <si>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</si>
  <si>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</si>
  <si>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</si>
  <si>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</si>
  <si>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</si>
  <si>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</si>
  <si>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</si>
  <si>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</si>
  <si>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</si>
  <si>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</si>
  <si>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</si>
  <si>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</si>
  <si>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</si>
  <si>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</si>
  <si>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</si>
  <si>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</si>
  <si>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</si>
  <si>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</si>
  <si>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</si>
  <si>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</si>
  <si>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</si>
  <si>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</si>
  <si>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</si>
  <si>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</si>
  <si>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</si>
  <si>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</si>
  <si>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</si>
  <si>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</si>
  <si>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</si>
  <si>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</si>
  <si>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</si>
  <si>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</si>
  <si>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</si>
  <si>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</si>
  <si>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</si>
  <si>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</si>
  <si>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</si>
  <si>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</si>
  <si>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</si>
  <si>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</si>
  <si>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</si>
  <si>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</si>
  <si>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</si>
  <si>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</si>
  <si>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</si>
  <si>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</si>
  <si>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</si>
  <si>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</si>
  <si>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</si>
  <si>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</si>
  <si>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</si>
  <si>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</si>
  <si>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</si>
  <si>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</si>
  <si>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</si>
  <si>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</si>
  <si>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</si>
  <si>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</si>
  <si>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</si>
  <si>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</si>
  <si>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</si>
  <si>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</si>
  <si>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</si>
  <si>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</si>
  <si>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</si>
  <si>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</si>
  <si>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</si>
  <si>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</si>
  <si>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</si>
  <si>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</si>
  <si>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</si>
  <si>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</si>
  <si>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</si>
  <si>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</si>
  <si>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</si>
  <si>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</si>
  <si>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</si>
  <si>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</si>
  <si>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</si>
  <si>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</si>
  <si>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</si>
  <si>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</si>
  <si>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</si>
  <si>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</si>
  <si>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</si>
  <si>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</si>
  <si>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</si>
  <si>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</si>
  <si>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</si>
  <si>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</si>
  <si>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</si>
  <si>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</si>
  <si>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</si>
  <si>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</si>
  <si>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</si>
  <si>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</si>
  <si>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</si>
  <si>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</si>
  <si>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</si>
  <si>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</si>
  <si>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</si>
  <si>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</si>
  <si>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</si>
  <si>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</si>
  <si>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</si>
  <si>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</si>
  <si>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</si>
  <si>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</si>
  <si>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</si>
  <si>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</si>
  <si>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</si>
  <si>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</si>
  <si>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</si>
  <si>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</si>
  <si>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</si>
  <si>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</si>
  <si>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</si>
  <si>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</si>
  <si>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</si>
  <si>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</si>
  <si>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</si>
  <si>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</si>
  <si>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</si>
  <si>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</si>
  <si>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</si>
  <si>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</si>
  <si>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</si>
  <si>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</si>
  <si>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</si>
  <si>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</si>
  <si>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</si>
  <si>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</si>
  <si>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</si>
  <si>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</si>
  <si>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</si>
  <si>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</si>
  <si>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</si>
  <si>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</si>
  <si>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</si>
  <si>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</si>
  <si>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</si>
  <si>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</si>
  <si>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</si>
  <si>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</si>
  <si>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</si>
  <si>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</si>
  <si>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</si>
  <si>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</si>
  <si>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</si>
  <si>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</si>
  <si>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</si>
  <si>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</si>
  <si>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</si>
  <si>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</si>
  <si>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</si>
  <si>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</si>
  <si>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</si>
  <si>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</si>
  <si>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</si>
  <si>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</si>
  <si>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</si>
  <si>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</si>
  <si>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</si>
  <si>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</si>
  <si>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</si>
  <si>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</si>
  <si>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</si>
  <si>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</si>
  <si>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</si>
  <si>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</si>
  <si>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</si>
  <si>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</si>
  <si>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</si>
  <si>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</si>
  <si>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</si>
  <si>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</si>
  <si>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</si>
  <si>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</si>
  <si>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</si>
  <si>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</si>
  <si>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</si>
  <si>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</si>
  <si>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</si>
  <si>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</si>
  <si>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</si>
  <si>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</si>
  <si>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</si>
  <si>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</si>
  <si>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</si>
  <si>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</si>
  <si>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</si>
  <si>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</si>
  <si>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</si>
  <si>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</si>
  <si>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</si>
  <si>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</si>
  <si>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</si>
  <si>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</si>
  <si>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</si>
  <si>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</si>
  <si>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</si>
  <si>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</si>
  <si>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</si>
  <si>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</si>
  <si>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</si>
  <si>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</si>
  <si>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</si>
  <si>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</si>
  <si>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</si>
  <si>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</si>
  <si>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</si>
  <si>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</si>
  <si>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</si>
  <si>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</si>
  <si>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</si>
  <si>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</si>
  <si>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</si>
  <si>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</si>
  <si>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</si>
  <si>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</si>
  <si>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</si>
  <si>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</si>
  <si>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</si>
  <si>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</si>
  <si>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</si>
  <si>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</si>
  <si>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</si>
  <si>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</si>
  <si>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</si>
  <si>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</si>
  <si>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</si>
  <si>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</si>
  <si>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</si>
  <si>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</si>
  <si>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</si>
  <si>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</si>
  <si>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</si>
  <si>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</si>
  <si>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</si>
  <si>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</si>
  <si>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</si>
  <si>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</si>
  <si>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</si>
  <si>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</si>
  <si>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</si>
  <si>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</si>
  <si>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</si>
  <si>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</si>
  <si>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</si>
  <si>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</si>
  <si>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</si>
  <si>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</si>
  <si>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</si>
  <si>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</si>
  <si>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</si>
  <si>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</si>
  <si>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</si>
  <si>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</si>
  <si>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</si>
  <si>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</si>
  <si>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</si>
  <si>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</si>
  <si>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</si>
  <si>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</si>
  <si>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</si>
  <si>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</si>
  <si>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</si>
  <si>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</si>
  <si>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</si>
  <si>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</si>
  <si>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</si>
  <si>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</si>
  <si>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</si>
  <si>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</si>
  <si>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</si>
  <si>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</si>
  <si>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</si>
  <si>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</si>
  <si>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</si>
  <si>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</si>
  <si>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</si>
  <si>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</si>
  <si>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</si>
  <si>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</si>
  <si>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</si>
  <si>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</si>
  <si>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</si>
  <si>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</si>
  <si>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</si>
  <si>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</si>
  <si>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</si>
  <si>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</si>
  <si>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</si>
  <si>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</si>
  <si>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</si>
  <si>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</si>
  <si>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</si>
  <si>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</si>
  <si>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</si>
  <si>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</si>
  <si>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</si>
  <si>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</si>
  <si>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</si>
  <si>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</si>
  <si>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</si>
  <si>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</si>
  <si>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</si>
  <si>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</si>
  <si>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</si>
  <si>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</si>
  <si>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</si>
  <si>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</si>
  <si>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</si>
  <si>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</si>
  <si>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</si>
  <si>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</si>
  <si>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</si>
  <si>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</si>
  <si>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</si>
  <si>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</si>
  <si>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</si>
  <si>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</si>
  <si>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</si>
  <si>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</si>
  <si>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</si>
  <si>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</si>
  <si>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</si>
  <si>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</si>
  <si>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</si>
  <si>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</si>
  <si>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</si>
  <si>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</si>
  <si>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</si>
  <si>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</si>
  <si>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</si>
  <si>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</si>
  <si>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</si>
  <si>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</si>
  <si>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</si>
  <si>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</si>
  <si>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</si>
  <si>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</si>
  <si>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</si>
  <si>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</si>
  <si>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</si>
  <si>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</si>
  <si>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</si>
  <si>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</si>
  <si>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</si>
  <si>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</si>
  <si>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</si>
  <si>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</si>
  <si>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</si>
  <si>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</si>
  <si>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</si>
  <si>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</si>
  <si>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</si>
  <si>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</si>
  <si>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</si>
  <si>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</si>
  <si>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</si>
  <si>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</si>
  <si>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</si>
  <si>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</si>
  <si>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</si>
  <si>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</si>
  <si>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</si>
  <si>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</si>
  <si>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</si>
  <si>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</si>
  <si>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</si>
  <si>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</si>
  <si>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</si>
  <si>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</si>
  <si>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</si>
  <si>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</si>
  <si>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</si>
  <si>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</si>
  <si>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</si>
  <si>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</si>
  <si>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</si>
  <si>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</si>
  <si>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</si>
  <si>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</si>
  <si>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</si>
  <si>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</si>
  <si>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</si>
  <si>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</si>
  <si>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</si>
  <si>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</si>
  <si>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</si>
  <si>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</si>
  <si>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</si>
  <si>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</si>
  <si>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</si>
  <si>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</si>
  <si>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</si>
  <si>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</si>
  <si>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</si>
  <si>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</si>
  <si>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</si>
  <si>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</si>
  <si>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</si>
  <si>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</si>
  <si>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</si>
  <si>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</si>
  <si>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</si>
  <si>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</si>
  <si>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</si>
  <si>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</si>
  <si>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</si>
  <si>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</si>
  <si>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</si>
  <si>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</si>
  <si>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</si>
  <si>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</si>
  <si>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</si>
  <si>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</si>
  <si>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</si>
  <si>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</si>
  <si>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</si>
  <si>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</si>
  <si>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</si>
  <si>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</si>
  <si>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</si>
  <si>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</si>
  <si>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</si>
  <si>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</si>
  <si>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</si>
  <si>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</si>
  <si>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</si>
  <si>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</si>
  <si>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</si>
  <si>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</si>
  <si>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</si>
  <si>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</si>
  <si>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</si>
  <si>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</si>
  <si>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</si>
  <si>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</si>
  <si>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</si>
  <si>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</si>
  <si>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</si>
  <si>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</si>
  <si>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</si>
  <si>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</si>
  <si>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</si>
  <si>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</si>
  <si>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</si>
  <si>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</si>
  <si>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</si>
  <si>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</si>
  <si>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</si>
  <si>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</si>
  <si>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</si>
  <si>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</si>
  <si>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</si>
  <si>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</si>
  <si>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</si>
  <si>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</si>
  <si>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</si>
  <si>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</si>
  <si>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</si>
  <si>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</si>
  <si>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</si>
  <si>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</si>
  <si>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</si>
  <si>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</si>
  <si>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</si>
  <si>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</si>
  <si>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</si>
  <si>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</si>
  <si>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</si>
  <si>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</si>
  <si>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</si>
  <si>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</si>
  <si>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</si>
  <si>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</si>
  <si>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</si>
  <si>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</si>
  <si>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</si>
  <si>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</si>
  <si>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</si>
  <si>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</si>
  <si>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</si>
  <si>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</si>
  <si>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</si>
  <si>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</si>
  <si>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</si>
  <si>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</si>
  <si>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</si>
  <si>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</si>
  <si>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</si>
  <si>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</si>
  <si>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</si>
  <si>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</si>
  <si>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</si>
  <si>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</si>
  <si>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</si>
  <si>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</si>
  <si>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</si>
  <si>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</si>
  <si>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</si>
  <si>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</si>
  <si>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</si>
  <si>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</si>
  <si>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</si>
  <si>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</si>
  <si>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</si>
  <si>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</si>
  <si>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</si>
  <si>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</si>
  <si>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</si>
  <si>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</si>
  <si>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</si>
  <si>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</si>
  <si>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</si>
  <si>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</si>
  <si>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</si>
  <si>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</si>
  <si>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</si>
  <si>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</si>
  <si>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</si>
  <si>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</si>
  <si>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</si>
  <si>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</si>
  <si>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</si>
  <si>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</si>
  <si>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</si>
  <si>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</si>
  <si>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</si>
  <si>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</si>
  <si>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</si>
  <si>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</si>
  <si>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</si>
  <si>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</si>
  <si>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</si>
  <si>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</si>
  <si>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</si>
  <si>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</si>
  <si>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</si>
  <si>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</si>
  <si>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</si>
  <si>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</si>
  <si>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</si>
  <si>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</si>
  <si>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</si>
  <si>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</si>
  <si>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</si>
  <si>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</si>
  <si>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</si>
  <si>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</si>
  <si>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</si>
  <si>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</si>
  <si>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</si>
  <si>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</si>
  <si>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</si>
  <si>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</si>
  <si>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</si>
  <si>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</si>
  <si>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</si>
  <si>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</si>
  <si>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</si>
  <si>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</si>
  <si>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</si>
  <si>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</si>
  <si>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</si>
  <si>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</si>
  <si>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</si>
  <si>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</si>
  <si>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</si>
  <si>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</si>
  <si>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</si>
  <si>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</si>
  <si>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</si>
  <si>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</si>
  <si>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</si>
  <si>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</si>
  <si>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</si>
  <si>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</si>
  <si>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</si>
  <si>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</si>
  <si>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</si>
  <si>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</si>
  <si>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</si>
  <si>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</si>
  <si>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</si>
  <si>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</si>
  <si>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</si>
  <si>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</si>
  <si>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</si>
  <si>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</si>
  <si>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</si>
  <si>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</si>
  <si>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</si>
  <si>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</si>
  <si>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</si>
  <si>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</si>
  <si>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</si>
  <si>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</si>
  <si>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</si>
  <si>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</si>
  <si>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</si>
  <si>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</si>
  <si>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</si>
  <si>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</si>
  <si>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</si>
  <si>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</si>
  <si>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</si>
  <si>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</si>
  <si>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</si>
  <si>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</si>
  <si>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</si>
  <si>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</si>
  <si>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</si>
  <si>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</si>
  <si>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</si>
  <si>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</si>
  <si>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</si>
  <si>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</si>
  <si>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</si>
  <si>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</si>
  <si>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</si>
  <si>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</si>
  <si>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</si>
  <si>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</si>
  <si>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</si>
  <si>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</si>
  <si>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</si>
  <si>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</si>
  <si>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</si>
  <si>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</si>
  <si>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</si>
  <si>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</si>
  <si>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</si>
  <si>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</si>
  <si>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</si>
  <si>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</si>
  <si>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</si>
  <si>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</si>
  <si>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</si>
  <si>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</si>
  <si>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</si>
  <si>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</si>
  <si>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</si>
  <si>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</si>
  <si>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</si>
  <si>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</si>
  <si>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</si>
  <si>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</si>
  <si>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</si>
  <si>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</si>
  <si>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</si>
  <si>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</si>
  <si>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</si>
  <si>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</si>
  <si>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</si>
  <si>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</si>
  <si>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</si>
  <si>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</si>
  <si>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</si>
  <si>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</si>
  <si>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</si>
  <si>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</si>
  <si>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</si>
  <si>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</si>
  <si>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</si>
  <si>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</si>
  <si>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</si>
  <si>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</si>
  <si>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</si>
  <si>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</si>
  <si>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</si>
  <si>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</si>
  <si>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</si>
  <si>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</si>
  <si>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</si>
  <si>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</si>
  <si>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</si>
  <si>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</si>
  <si>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</si>
  <si>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</si>
  <si>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</si>
  <si>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</si>
  <si>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</si>
  <si>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</si>
  <si>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</si>
  <si>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</si>
  <si>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</si>
  <si>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</si>
  <si>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</si>
  <si>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</si>
  <si>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</si>
  <si>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</si>
  <si>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</si>
  <si>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</si>
  <si>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</si>
  <si>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</si>
  <si>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</si>
  <si>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</si>
  <si>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</si>
  <si>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</si>
  <si>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</si>
  <si>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</si>
  <si>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</si>
  <si>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</si>
  <si>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</si>
  <si>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</si>
  <si>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</si>
  <si>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</si>
  <si>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</si>
  <si>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</si>
  <si>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</si>
  <si>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</si>
  <si>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</si>
  <si>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</si>
  <si>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</si>
  <si>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</si>
  <si>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</si>
  <si>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</si>
  <si>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</si>
  <si>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</si>
  <si>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</si>
  <si>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</si>
  <si>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</si>
  <si>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</si>
  <si>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</si>
  <si>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</si>
  <si>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</si>
  <si>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</si>
  <si>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</si>
  <si>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</si>
  <si>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</si>
  <si>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</si>
  <si>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</si>
  <si>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</si>
  <si>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</si>
  <si>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</si>
  <si>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</si>
  <si>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</si>
  <si>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</si>
  <si>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</si>
  <si>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</si>
  <si>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</si>
  <si>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</si>
  <si>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</si>
  <si>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</si>
  <si>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</si>
  <si>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</si>
  <si>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</si>
  <si>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</si>
  <si>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</si>
  <si>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</si>
  <si>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</si>
  <si>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</si>
  <si>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</si>
  <si>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</si>
  <si>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</si>
  <si>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</si>
  <si>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</si>
  <si>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</si>
  <si>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</si>
  <si>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</si>
  <si>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</si>
  <si>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</si>
  <si>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</si>
  <si>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</si>
  <si>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</si>
  <si>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</si>
  <si>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</si>
  <si>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</si>
  <si>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</si>
  <si>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</si>
  <si>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</si>
  <si>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</si>
  <si>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</si>
  <si>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</si>
  <si>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</si>
  <si>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</si>
  <si>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</si>
  <si>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</si>
  <si>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</si>
  <si>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</si>
  <si>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</si>
  <si>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</si>
  <si>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</si>
  <si>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</si>
  <si>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</si>
  <si>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</si>
  <si>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</si>
  <si>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</si>
  <si>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</si>
  <si>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</si>
  <si>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</si>
  <si>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</si>
  <si>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</si>
  <si>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</si>
  <si>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</si>
  <si>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</si>
  <si>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</si>
  <si>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</si>
  <si>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</si>
  <si>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</si>
  <si>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</si>
  <si>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</si>
  <si>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</si>
  <si>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</si>
  <si>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</si>
  <si>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</si>
  <si>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</si>
  <si>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</si>
  <si>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</si>
  <si>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</si>
  <si>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</si>
  <si>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</si>
  <si>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</si>
  <si>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</si>
  <si>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</si>
  <si>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</si>
  <si>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</si>
  <si>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</si>
  <si>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</si>
  <si>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</si>
  <si>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</si>
  <si>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</si>
  <si>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</si>
  <si>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</si>
  <si>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</si>
  <si>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</si>
  <si>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</si>
  <si>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</si>
  <si>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</si>
  <si>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</si>
  <si>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</si>
  <si>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</si>
  <si>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</si>
  <si>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</si>
  <si>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</si>
  <si>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</si>
  <si>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</si>
  <si>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</si>
  <si>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</si>
  <si>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</si>
  <si>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</si>
  <si>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</si>
  <si>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</si>
  <si>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</si>
  <si>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</si>
  <si>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</si>
  <si>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</si>
  <si>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</si>
  <si>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</si>
  <si>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</si>
  <si>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</si>
  <si>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</si>
  <si>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</si>
  <si>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</si>
  <si>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</si>
  <si>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</si>
  <si>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</si>
  <si>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</si>
  <si>
    <t>STRREF
Core</t>
  </si>
  <si>
    <t>STRREF
Spell Revisions</t>
  </si>
  <si>
    <t>STRREF
Olvyn</t>
  </si>
  <si>
    <t>STRREF
IWD</t>
  </si>
  <si>
    <t>Obscuring Mist in Spell Rev.</t>
  </si>
  <si>
    <t>STRREF
IWDification</t>
  </si>
  <si>
    <t>Chromatic Orb: 1st</t>
  </si>
  <si>
    <t>Chromatic Orb: 2nd</t>
  </si>
  <si>
    <t>Chromatic Orb: 3rd</t>
  </si>
  <si>
    <t>Chromatic Orb: 4th</t>
  </si>
  <si>
    <t>Chromatic Orb: 5th</t>
  </si>
  <si>
    <t>Chromatic Orb: 6th</t>
  </si>
  <si>
    <t>Chromatic Orb: 7th</t>
  </si>
  <si>
    <t>Chromatic Orb: 8th</t>
  </si>
  <si>
    <t>Chromatic Orb: 10th</t>
  </si>
  <si>
    <t>Chromatic Orb: 12th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</si>
</sst>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5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7"/>
      <color rgb="FFAE81FF"/>
      <name val="Consolas"/>
      <family val="3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8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10" fillId="0" borderId="0" xfId="1" applyFont="1" applyAlignment="1">
      <alignment vertical="center"/>
    </xf>
    <xf numFmtId="0" fontId="11" fillId="0" borderId="0" xfId="1" applyFont="1"/>
    <xf numFmtId="0" fontId="12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4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1" fillId="0" borderId="0" xfId="1" applyFont="1" applyAlignment="1">
      <alignment wrapText="1"/>
    </xf>
    <xf numFmtId="0" fontId="9" fillId="0" borderId="0" xfId="0" applyFont="1" applyAlignment="1">
      <alignment vertical="center"/>
    </xf>
    <xf numFmtId="0" fontId="1" fillId="0" borderId="0" xfId="1" applyAlignment="1">
      <alignment horizontal="left" inden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3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BE547"/>
  <sheetViews>
    <sheetView tabSelected="1" zoomScale="85" zoomScaleNormal="85" workbookViewId="0">
      <pane xSplit="1" ySplit="1" topLeftCell="AW409" activePane="bottomRight" state="frozen"/>
      <selection pane="topRight" activeCell="B1" sqref="B1"/>
      <selection pane="bottomLeft" activeCell="A2" sqref="A2"/>
      <selection pane="bottomRight" activeCell="BB416" sqref="BB416:BC416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48" width="9.90625" style="9" bestFit="1" customWidth="1"/>
    <col min="49" max="50" width="9.90625" style="9" customWidth="1"/>
    <col min="51" max="51" width="9.90625" style="9" bestFit="1" customWidth="1"/>
    <col min="52" max="53" width="13.6328125" style="9" bestFit="1" customWidth="1"/>
    <col min="54" max="54" width="9.90625" style="9" bestFit="1" customWidth="1"/>
    <col min="55" max="55" width="9.90625" style="9" customWidth="1"/>
    <col min="56" max="56" width="13.1796875" style="9" customWidth="1"/>
    <col min="57" max="57" width="11.81640625" style="9" customWidth="1"/>
    <col min="58" max="16384" width="8.7265625" style="9"/>
  </cols>
  <sheetData>
    <row r="1" spans="1:57" ht="42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  <c r="AV1" s="55" t="s">
        <v>1988</v>
      </c>
      <c r="AW1" s="55" t="s">
        <v>1988</v>
      </c>
      <c r="AX1" s="55" t="s">
        <v>1991</v>
      </c>
      <c r="AY1" s="55" t="s">
        <v>1991</v>
      </c>
      <c r="AZ1" s="55" t="s">
        <v>1993</v>
      </c>
      <c r="BA1" s="55" t="s">
        <v>1993</v>
      </c>
      <c r="BB1" s="55" t="s">
        <v>1990</v>
      </c>
      <c r="BC1" s="55" t="s">
        <v>1990</v>
      </c>
      <c r="BD1" s="55" t="s">
        <v>1989</v>
      </c>
      <c r="BE1" s="55" t="s">
        <v>1989</v>
      </c>
    </row>
    <row r="2" spans="1:5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  <c r="AV2" s="56">
        <v>60001</v>
      </c>
      <c r="AW2" s="56">
        <v>60002</v>
      </c>
      <c r="AX2" s="56">
        <v>70001</v>
      </c>
      <c r="AY2" s="56">
        <v>70002</v>
      </c>
      <c r="AZ2" s="56"/>
      <c r="BA2" s="56"/>
      <c r="BD2" s="56">
        <v>100001</v>
      </c>
      <c r="BE2" s="56">
        <v>100002</v>
      </c>
    </row>
    <row r="3" spans="1:5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  <c r="AV3" s="56">
        <v>60003</v>
      </c>
      <c r="AW3" s="56">
        <v>60004</v>
      </c>
      <c r="BD3" s="56">
        <v>100003</v>
      </c>
      <c r="BE3" s="56">
        <v>100004</v>
      </c>
    </row>
    <row r="4" spans="1:5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  <c r="AV4" s="56">
        <v>60005</v>
      </c>
      <c r="AW4" s="56">
        <v>60006</v>
      </c>
      <c r="AX4" s="56">
        <v>70005</v>
      </c>
      <c r="AY4" s="56">
        <v>70006</v>
      </c>
      <c r="AZ4" s="56"/>
      <c r="BA4" s="56"/>
      <c r="BD4" s="56">
        <v>100005</v>
      </c>
      <c r="BE4" s="56">
        <v>100006</v>
      </c>
    </row>
    <row r="5" spans="1:5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  <c r="AV5" s="56">
        <v>60007</v>
      </c>
      <c r="AW5" s="56">
        <v>60008</v>
      </c>
      <c r="BD5" s="56">
        <v>100007</v>
      </c>
      <c r="BE5" s="56">
        <v>100008</v>
      </c>
    </row>
    <row r="6" spans="1:5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  <c r="AV6" s="56">
        <v>60009</v>
      </c>
      <c r="AW6" s="56">
        <v>60010</v>
      </c>
      <c r="AX6" s="56">
        <v>70009</v>
      </c>
      <c r="AY6" s="56">
        <v>70010</v>
      </c>
      <c r="AZ6" s="56"/>
      <c r="BA6" s="56"/>
      <c r="BD6" s="56">
        <v>100009</v>
      </c>
      <c r="BE6" s="56">
        <v>100010</v>
      </c>
    </row>
    <row r="7" spans="1:5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Y7" s="9" t="s">
        <v>1992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  <c r="AV7" s="56">
        <v>60011</v>
      </c>
      <c r="AW7" s="56">
        <v>60012</v>
      </c>
      <c r="AX7" s="56">
        <v>70011</v>
      </c>
      <c r="AY7" s="56">
        <v>70012</v>
      </c>
      <c r="AZ7" s="56"/>
      <c r="BA7" s="56"/>
      <c r="BD7" s="56">
        <v>100011</v>
      </c>
      <c r="BE7" s="56">
        <v>100012</v>
      </c>
    </row>
    <row r="8" spans="1:5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  <c r="AV8" s="56">
        <v>60013</v>
      </c>
      <c r="AW8" s="56">
        <v>60014</v>
      </c>
      <c r="AX8" s="56">
        <v>70013</v>
      </c>
      <c r="AY8" s="56">
        <v>70014</v>
      </c>
      <c r="AZ8" s="56"/>
      <c r="BA8" s="56"/>
      <c r="BD8" s="56">
        <v>100013</v>
      </c>
      <c r="BE8" s="56">
        <v>100014</v>
      </c>
    </row>
    <row r="9" spans="1:5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  <c r="AV9" s="56">
        <v>60015</v>
      </c>
      <c r="AW9" s="56">
        <v>60016</v>
      </c>
      <c r="AX9" s="56">
        <v>70015</v>
      </c>
      <c r="AY9" s="56">
        <v>70016</v>
      </c>
      <c r="AZ9" s="56"/>
      <c r="BA9" s="56"/>
    </row>
    <row r="10" spans="1:5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  <c r="AV10" s="56">
        <v>60017</v>
      </c>
      <c r="AW10" s="56">
        <v>60018</v>
      </c>
      <c r="BD10" s="56">
        <v>100017</v>
      </c>
      <c r="BE10" s="56">
        <v>100018</v>
      </c>
    </row>
    <row r="11" spans="1:5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  <c r="AV11" s="56">
        <v>60019</v>
      </c>
      <c r="AW11" s="56">
        <v>60020</v>
      </c>
      <c r="AX11" s="56">
        <v>70019</v>
      </c>
      <c r="AY11" s="56">
        <v>70020</v>
      </c>
      <c r="AZ11" s="56"/>
      <c r="BA11" s="56"/>
      <c r="BB11" s="56">
        <v>90019</v>
      </c>
      <c r="BC11" s="56">
        <v>90020</v>
      </c>
      <c r="BD11" s="56">
        <v>100019</v>
      </c>
      <c r="BE11" s="56">
        <v>100020</v>
      </c>
    </row>
    <row r="12" spans="1:5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  <c r="AV12" s="56">
        <v>60021</v>
      </c>
      <c r="AW12" s="56">
        <v>60022</v>
      </c>
      <c r="BD12" s="56">
        <v>100021</v>
      </c>
      <c r="BE12" s="56">
        <v>100022</v>
      </c>
    </row>
    <row r="13" spans="1:5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  <c r="AV13" s="56">
        <v>60023</v>
      </c>
      <c r="AW13" s="56">
        <v>60024</v>
      </c>
      <c r="AX13" s="56">
        <v>70023</v>
      </c>
      <c r="AY13" s="56">
        <v>70024</v>
      </c>
    </row>
    <row r="14" spans="1:5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  <c r="AV14" s="56">
        <v>60025</v>
      </c>
      <c r="AW14" s="56">
        <v>60026</v>
      </c>
      <c r="BD14" s="56">
        <v>100025</v>
      </c>
      <c r="BE14" s="56">
        <v>100026</v>
      </c>
    </row>
    <row r="15" spans="1:5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  <c r="AV15" s="56">
        <v>60027</v>
      </c>
      <c r="AW15" s="56">
        <v>60028</v>
      </c>
      <c r="AX15" s="56">
        <v>70027</v>
      </c>
      <c r="AY15" s="56">
        <v>70028</v>
      </c>
      <c r="BD15" s="56">
        <v>100027</v>
      </c>
      <c r="BE15" s="56">
        <v>100028</v>
      </c>
    </row>
    <row r="16" spans="1:5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  <c r="AV16" s="56">
        <v>60029</v>
      </c>
      <c r="AW16" s="56">
        <v>60030</v>
      </c>
      <c r="AX16" s="56">
        <v>70029</v>
      </c>
      <c r="AY16" s="56">
        <v>70030</v>
      </c>
      <c r="BB16" s="56">
        <v>90029</v>
      </c>
      <c r="BC16" s="56">
        <v>90030</v>
      </c>
      <c r="BD16" s="56">
        <v>100029</v>
      </c>
      <c r="BE16" s="56">
        <v>100030</v>
      </c>
    </row>
    <row r="17" spans="1:5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  <c r="AV17" s="56">
        <v>60031</v>
      </c>
      <c r="AW17" s="56">
        <v>60032</v>
      </c>
      <c r="AX17" s="56">
        <v>60031</v>
      </c>
      <c r="AY17" s="56">
        <v>60032</v>
      </c>
      <c r="BB17" s="56">
        <v>90031</v>
      </c>
      <c r="BC17" s="56">
        <v>90032</v>
      </c>
      <c r="BD17" s="56">
        <v>100031</v>
      </c>
      <c r="BE17" s="56">
        <v>100032</v>
      </c>
    </row>
    <row r="18" spans="1:5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57">
      <c r="A19" s="57" t="s">
        <v>1994</v>
      </c>
      <c r="AV19" s="56">
        <v>60033</v>
      </c>
      <c r="AW19" s="56">
        <v>60034</v>
      </c>
      <c r="AX19" s="56">
        <v>70033</v>
      </c>
      <c r="AY19" s="56">
        <v>70034</v>
      </c>
      <c r="BD19" s="56">
        <v>100033</v>
      </c>
      <c r="BE19" s="56">
        <v>100034</v>
      </c>
    </row>
    <row r="20" spans="1:57">
      <c r="A20" s="57" t="s">
        <v>1995</v>
      </c>
      <c r="AV20" s="56">
        <v>60035</v>
      </c>
      <c r="AW20" s="56">
        <v>60036</v>
      </c>
      <c r="AX20" s="56">
        <v>70035</v>
      </c>
      <c r="AY20" s="56">
        <v>70036</v>
      </c>
      <c r="BD20" s="56">
        <v>100035</v>
      </c>
      <c r="BE20" s="56">
        <v>100036</v>
      </c>
    </row>
    <row r="21" spans="1:57">
      <c r="A21" s="57" t="s">
        <v>1996</v>
      </c>
      <c r="AV21" s="56">
        <v>60037</v>
      </c>
      <c r="AW21" s="56">
        <v>60038</v>
      </c>
      <c r="AX21" s="56">
        <v>70037</v>
      </c>
      <c r="AY21" s="56">
        <v>70038</v>
      </c>
    </row>
    <row r="22" spans="1:57">
      <c r="A22" s="57" t="s">
        <v>1997</v>
      </c>
      <c r="AV22" s="56">
        <v>60039</v>
      </c>
      <c r="AW22" s="56">
        <v>60040</v>
      </c>
      <c r="AX22" s="56">
        <v>70039</v>
      </c>
      <c r="AY22" s="56">
        <v>70040</v>
      </c>
      <c r="BD22" s="56">
        <v>100039</v>
      </c>
      <c r="BE22" s="56">
        <v>100040</v>
      </c>
    </row>
    <row r="23" spans="1:57">
      <c r="A23" s="57" t="s">
        <v>1998</v>
      </c>
      <c r="AV23" s="56">
        <v>60041</v>
      </c>
      <c r="AW23" s="56">
        <v>60042</v>
      </c>
      <c r="AX23" s="56">
        <v>70041</v>
      </c>
      <c r="AY23" s="56">
        <v>70042</v>
      </c>
    </row>
    <row r="24" spans="1:57">
      <c r="A24" s="57" t="s">
        <v>1999</v>
      </c>
      <c r="AV24" s="56">
        <v>60043</v>
      </c>
      <c r="AW24" s="56">
        <v>60044</v>
      </c>
      <c r="BD24" s="56">
        <v>100043</v>
      </c>
      <c r="BE24" s="56">
        <v>100044</v>
      </c>
    </row>
    <row r="25" spans="1:57">
      <c r="A25" s="57" t="s">
        <v>2000</v>
      </c>
      <c r="AV25" s="56">
        <v>60045</v>
      </c>
      <c r="AW25" s="56">
        <v>60046</v>
      </c>
      <c r="AX25" s="56">
        <v>70045</v>
      </c>
      <c r="AY25" s="56">
        <v>70046</v>
      </c>
    </row>
    <row r="26" spans="1:57">
      <c r="A26" s="57" t="s">
        <v>2001</v>
      </c>
      <c r="BD26" s="56">
        <v>100045</v>
      </c>
      <c r="BE26" s="56">
        <v>100046</v>
      </c>
    </row>
    <row r="27" spans="1:57">
      <c r="A27" s="57" t="s">
        <v>2002</v>
      </c>
      <c r="AV27" s="56">
        <v>60047</v>
      </c>
      <c r="AW27" s="56">
        <v>60048</v>
      </c>
      <c r="BD27" s="56">
        <v>100047</v>
      </c>
      <c r="BE27" s="56">
        <v>100048</v>
      </c>
    </row>
    <row r="28" spans="1:57">
      <c r="A28" s="57" t="s">
        <v>2003</v>
      </c>
      <c r="AV28" s="56">
        <v>60049</v>
      </c>
      <c r="AW28" s="56">
        <v>60050</v>
      </c>
      <c r="BD28" s="56">
        <v>100049</v>
      </c>
      <c r="BE28" s="56">
        <v>100050</v>
      </c>
    </row>
    <row r="29" spans="1:57">
      <c r="A29" s="9" t="s">
        <v>343</v>
      </c>
      <c r="B29" s="9" t="s">
        <v>877</v>
      </c>
      <c r="C29" s="9">
        <v>1</v>
      </c>
      <c r="D29" s="9">
        <v>1</v>
      </c>
      <c r="E29" s="9" t="str">
        <f>_xlfn.CONCAT(B29, RIGHT(_xlfn.CONCAT("0", D29), 2))</f>
        <v>BZ-1G01</v>
      </c>
      <c r="F29" s="9" t="s">
        <v>811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 t="e">
        <f>MATCH($A29, 'Spells By School'!F:F, 0)</f>
        <v>#N/A</v>
      </c>
      <c r="P29" s="9">
        <f ca="1">MATCH($A29, 'Spells By School'!G:G, 0)</f>
        <v>40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 ca="1">IF(ISNA($J29), IF(ISNA($K29), IF(ISNA($L29), IF(ISNA($M29), IF(ISNA($N29), IF(ISNA($O29), IF(ISNA($P29), IF(ISNA($Q29), IF(ISNA($R29), "###error###", R$1),Q$1),P$1),O$1),N$1),M$1),L$1),K$1),J$1)</f>
        <v>Necromancy</v>
      </c>
      <c r="T29" s="9" t="str">
        <f ca="1">IF(ISNA($J29), IF(ISNA($K29), IF(ISNA($L29), IF(ISNA($M29), IF(ISNA($N29), IF(ISNA($O29), IF(ISNA($P29), IF(ISNA($Q29), IF(ISNA($R29), "###error###", "WM"),"IL"),"NE"),"EN"),"EV"),"TR"),"DI"),"CO"),"AB")</f>
        <v>NE</v>
      </c>
      <c r="U29" s="9">
        <f ca="1"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56</v>
      </c>
      <c r="V29" s="9" t="str">
        <f ca="1">INDEX('Wand Mapping'!K:K, U29)</f>
        <v>wand_ai_540</v>
      </c>
      <c r="W29" s="9" t="str">
        <f ca="1">_xlfn.CONCAT(V29, "_", T29)</f>
        <v>wand_ai_540_NE</v>
      </c>
      <c r="Z29" s="9" t="str">
        <f ca="1">IF(ISBLANK(X29), W29, X29)</f>
        <v>wand_ai_540_NE</v>
      </c>
      <c r="AA29" s="9" t="b">
        <v>1</v>
      </c>
      <c r="AD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V29" s="56">
        <v>60051</v>
      </c>
      <c r="AW29" s="56">
        <v>60052</v>
      </c>
      <c r="AX29" s="56">
        <v>70051</v>
      </c>
      <c r="AY29" s="56">
        <v>70052</v>
      </c>
      <c r="BB29" s="56">
        <v>90051</v>
      </c>
      <c r="BC29" s="56">
        <v>90052</v>
      </c>
      <c r="BD29" s="56">
        <v>100051</v>
      </c>
      <c r="BE29" s="56">
        <v>100052</v>
      </c>
    </row>
    <row r="30" spans="1:57">
      <c r="A30" s="9" t="s">
        <v>451</v>
      </c>
      <c r="B30" s="9" t="s">
        <v>878</v>
      </c>
      <c r="C30" s="9">
        <v>1</v>
      </c>
      <c r="D30" s="9">
        <v>1</v>
      </c>
      <c r="E30" s="9" t="str">
        <f>_xlfn.CONCAT(B30, RIGHT(_xlfn.CONCAT("0", D30), 2))</f>
        <v>BZ-1H01</v>
      </c>
      <c r="F30" s="9" t="s">
        <v>812</v>
      </c>
      <c r="G30" s="9" t="s">
        <v>655</v>
      </c>
      <c r="H30" s="9" t="s">
        <v>652</v>
      </c>
      <c r="J30" s="9" t="e">
        <f>MATCH($A30, 'Spells By School'!A:A, 0)</f>
        <v>#N/A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>
        <f>MATCH($A30, 'Spells By School'!H:H, 0)</f>
        <v>24</v>
      </c>
      <c r="R30" s="9" t="e">
        <f>MATCH($A30, 'Spells By School'!I:I, 0)</f>
        <v>#N/A</v>
      </c>
      <c r="S30" s="9" t="str">
        <f ca="1">IF(ISNA($J30), IF(ISNA($K30), IF(ISNA($L30), IF(ISNA($M30), IF(ISNA($N30), IF(ISNA($O30), IF(ISNA($P30), IF(ISNA($Q30), IF(ISNA($R30), "###error###", R$1),Q$1),P$1),O$1),N$1),M$1),L$1),K$1),J$1)</f>
        <v>Illusion</v>
      </c>
      <c r="T30" s="9" t="str">
        <f ca="1">IF(ISNA($J30), IF(ISNA($K30), IF(ISNA($L30), IF(ISNA($M30), IF(ISNA($N30), IF(ISNA($O30), IF(ISNA($P30), IF(ISNA($Q30), IF(ISNA($R30), "###error###", "WM"),"IL"),"NE"),"EN"),"EV"),"TR"),"DI"),"CO"),"AB")</f>
        <v>IL</v>
      </c>
      <c r="U30" s="9">
        <f ca="1"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73</v>
      </c>
      <c r="V30" s="9" t="str">
        <f ca="1">INDEX('Wand Mapping'!K:K, U30)</f>
        <v>wand_ai_710</v>
      </c>
      <c r="W30" s="9" t="str">
        <f ca="1">_xlfn.CONCAT(V30, "_", T30)</f>
        <v>wand_ai_710_IL</v>
      </c>
      <c r="Z30" s="9" t="str">
        <f ca="1">IF(ISBLANK(X30), W30, X30)</f>
        <v>wand_ai_710_IL</v>
      </c>
      <c r="AA30" s="9" t="b">
        <v>1</v>
      </c>
      <c r="AD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  <c r="AV30" s="56">
        <v>60053</v>
      </c>
      <c r="AW30" s="56">
        <v>60054</v>
      </c>
      <c r="BD30" s="56">
        <v>100053</v>
      </c>
      <c r="BE30" s="56">
        <v>100054</v>
      </c>
    </row>
    <row r="31" spans="1:57">
      <c r="A31" s="9" t="s">
        <v>529</v>
      </c>
      <c r="B31" s="9" t="s">
        <v>880</v>
      </c>
      <c r="C31" s="9">
        <v>1</v>
      </c>
      <c r="D31" s="9">
        <v>1</v>
      </c>
      <c r="E31" s="9" t="str">
        <f>_xlfn.CONCAT(B31, RIGHT(_xlfn.CONCAT("0", D31), 2))</f>
        <v>BZ-1J01</v>
      </c>
      <c r="F31" s="9" t="s">
        <v>814</v>
      </c>
      <c r="G31" s="9" t="s">
        <v>655</v>
      </c>
      <c r="H31" s="9" t="s">
        <v>652</v>
      </c>
      <c r="J31" s="9" t="e">
        <f>MATCH($A31, 'Spells By School'!A:A, 0)</f>
        <v>#N/A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>
        <f>MATCH($A31, 'Spells By School'!I:I, 0)</f>
        <v>5</v>
      </c>
      <c r="S31" s="9" t="str">
        <f ca="1">IF(ISNA($J31), IF(ISNA($K31), IF(ISNA($L31), IF(ISNA($M31), IF(ISNA($N31), IF(ISNA($O31), IF(ISNA($P31), IF(ISNA($Q31), IF(ISNA($R31), "###error###", R$1),Q$1),P$1),O$1),N$1),M$1),L$1),K$1),J$1)</f>
        <v>Wild Magic</v>
      </c>
      <c r="T31" s="9" t="str">
        <f ca="1">IF(ISNA($J31), IF(ISNA($K31), IF(ISNA($L31), IF(ISNA($M31), IF(ISNA($N31), IF(ISNA($O31), IF(ISNA($P31), IF(ISNA($Q31), IF(ISNA($R31), "###error###", "WM"),"IL"),"NE"),"EN"),"EV"),"TR"),"DI"),"CO"),"AB")</f>
        <v>WM</v>
      </c>
      <c r="U31" s="9">
        <f ca="1"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84</v>
      </c>
      <c r="V31" s="9" t="str">
        <f ca="1">INDEX('Wand Mapping'!K:K, U31)</f>
        <v>wand_ai_820</v>
      </c>
      <c r="W31" s="9" t="str">
        <f ca="1">_xlfn.CONCAT(V31, "_", T31)</f>
        <v>wand_ai_820_WM</v>
      </c>
      <c r="Z31" s="9" t="str">
        <f ca="1">IF(ISBLANK(X31), W31, X31)</f>
        <v>wand_ai_820_WM</v>
      </c>
      <c r="AA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  <c r="AU31" s="9" t="s">
        <v>1986</v>
      </c>
      <c r="AV31" s="56">
        <v>60055</v>
      </c>
      <c r="AW31" s="56">
        <v>60056</v>
      </c>
    </row>
    <row r="32" spans="1:57">
      <c r="A32" s="9" t="s">
        <v>248</v>
      </c>
      <c r="B32" s="9" t="s">
        <v>881</v>
      </c>
      <c r="C32" s="9">
        <v>1</v>
      </c>
      <c r="D32" s="9">
        <v>1</v>
      </c>
      <c r="E32" s="9" t="str">
        <f>_xlfn.CONCAT(B32, RIGHT(_xlfn.CONCAT("0", D32), 2))</f>
        <v>BZ-1K01</v>
      </c>
      <c r="F32" s="9" t="s">
        <v>815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 t="e">
        <f>MATCH($A32, 'Spells By School'!D:D, 0)</f>
        <v>#N/A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>
        <f>MATCH($A32, 'Spells By School'!H:H, 0)</f>
        <v>29</v>
      </c>
      <c r="R32" s="9" t="e">
        <f>MATCH($A32, 'Spells By School'!I:I, 0)</f>
        <v>#N/A</v>
      </c>
      <c r="S32" s="9" t="str">
        <f ca="1">IF(ISNA($J32), IF(ISNA($K32), IF(ISNA($L32), IF(ISNA($M32), IF(ISNA($N32), IF(ISNA($O32), IF(ISNA($P32), IF(ISNA($Q32), IF(ISNA($R32), "###error###", R$1),Q$1),P$1),O$1),N$1),M$1),L$1),K$1),J$1)</f>
        <v>Illusion</v>
      </c>
      <c r="T32" s="9" t="str">
        <f ca="1">IF(ISNA($J32), IF(ISNA($K32), IF(ISNA($L32), IF(ISNA($M32), IF(ISNA($N32), IF(ISNA($O32), IF(ISNA($P32), IF(ISNA($Q32), IF(ISNA($R32), "###error###", "WM"),"IL"),"NE"),"EN"),"EV"),"TR"),"DI"),"CO"),"AB")</f>
        <v>IL</v>
      </c>
      <c r="U32" s="9">
        <f ca="1"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42</v>
      </c>
      <c r="V32" s="9" t="str">
        <f ca="1">INDEX('Wand Mapping'!K:K, U32)</f>
        <v>wand_ai_400</v>
      </c>
      <c r="W32" s="9" t="str">
        <f ca="1">_xlfn.CONCAT(V32, "_", T32)</f>
        <v>wand_ai_400_IL</v>
      </c>
      <c r="Z32" s="9" t="str">
        <f ca="1">IF(ISBLANK(X32), W32, X32)</f>
        <v>wand_ai_400_IL</v>
      </c>
      <c r="AA32" s="9" t="b">
        <v>1</v>
      </c>
      <c r="AD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V32" s="56">
        <v>60057</v>
      </c>
      <c r="AW32" s="56">
        <v>60058</v>
      </c>
      <c r="BD32" s="56">
        <v>100057</v>
      </c>
      <c r="BE32" s="56">
        <v>100058</v>
      </c>
    </row>
    <row r="33" spans="1:57">
      <c r="A33" s="9" t="s">
        <v>698</v>
      </c>
      <c r="B33" s="9" t="s">
        <v>882</v>
      </c>
      <c r="C33" s="9">
        <v>1</v>
      </c>
      <c r="D33" s="9">
        <v>1</v>
      </c>
      <c r="E33" s="9" t="str">
        <f>_xlfn.CONCAT(B33, RIGHT(_xlfn.CONCAT("0", D33), 2))</f>
        <v>BZ-1L01</v>
      </c>
      <c r="F33" s="9" t="s">
        <v>816</v>
      </c>
      <c r="G33" s="9" t="s">
        <v>655</v>
      </c>
      <c r="H33" s="9" t="s">
        <v>652</v>
      </c>
      <c r="J33" s="9" t="e">
        <f>MATCH($A33, 'Spells By School'!A:A, 0)</f>
        <v>#N/A</v>
      </c>
      <c r="K33" s="9" t="e">
        <f>MATCH($A33, 'Spells By School'!B:B, 0)</f>
        <v>#N/A</v>
      </c>
      <c r="L33" s="9" t="e">
        <f>MATCH($A33, 'Spells By School'!C:C, 0)</f>
        <v>#N/A</v>
      </c>
      <c r="M33" s="9">
        <f>MATCH($A33, 'Spells By School'!D:D, 0)</f>
        <v>92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Transmutation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TR</v>
      </c>
      <c r="U33" s="9" t="e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#N/A</v>
      </c>
      <c r="V33" s="9" t="e">
        <f>INDEX('Wand Mapping'!K:K, U33)</f>
        <v>#N/A</v>
      </c>
      <c r="W33" s="9" t="e">
        <f>_xlfn.CONCAT(V33, "_", T33)</f>
        <v>#N/A</v>
      </c>
      <c r="X33" s="6" t="s">
        <v>1959</v>
      </c>
      <c r="Z33" s="9" t="str">
        <f>IF(ISBLANK(X33), W33, X33)</f>
        <v>wand_ai_070_TR</v>
      </c>
      <c r="AA33" s="9" t="b">
        <v>1</v>
      </c>
      <c r="AD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  <c r="AN33" s="9" t="b">
        <v>1</v>
      </c>
      <c r="AV33" s="56">
        <v>60059</v>
      </c>
      <c r="AW33" s="56">
        <v>60060</v>
      </c>
    </row>
    <row r="34" spans="1:57">
      <c r="A34" s="9" t="s">
        <v>52</v>
      </c>
      <c r="B34" s="9" t="s">
        <v>883</v>
      </c>
      <c r="C34" s="9">
        <v>1</v>
      </c>
      <c r="D34" s="9">
        <v>1</v>
      </c>
      <c r="E34" s="9" t="str">
        <f>_xlfn.CONCAT(B34, RIGHT(_xlfn.CONCAT("0", D34), 2))</f>
        <v>BZ-1M01</v>
      </c>
      <c r="F34" s="9" t="s">
        <v>840</v>
      </c>
      <c r="G34" s="9" t="s">
        <v>655</v>
      </c>
      <c r="H34" s="9" t="s">
        <v>652</v>
      </c>
      <c r="J34" s="9" t="e">
        <f>MATCH($A34, 'Spells By School'!A:A, 0)</f>
        <v>#N/A</v>
      </c>
      <c r="K34" s="9">
        <f>MATCH($A34, 'Spells By School'!B:B, 0)</f>
        <v>7</v>
      </c>
      <c r="L34" s="9" t="e">
        <f>MATCH($A34, 'Spells By School'!C:C, 0)</f>
        <v>#N/A</v>
      </c>
      <c r="M34" s="9" t="e">
        <f>MATCH($A34, 'Spells By School'!D:D, 0)</f>
        <v>#N/A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Conjuration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CO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10</v>
      </c>
      <c r="V34" s="9" t="str">
        <f>INDEX('Wand Mapping'!K:K, U34)</f>
        <v>wand_ai_080</v>
      </c>
      <c r="W34" s="9" t="str">
        <f>_xlfn.CONCAT(V34, "_", T34)</f>
        <v>wand_ai_080_CO</v>
      </c>
      <c r="Z34" s="9" t="str">
        <f>IF(ISBLANK(X34), W34, X34)</f>
        <v>wand_ai_080_CO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  <c r="AN34" s="9" t="b">
        <v>1</v>
      </c>
      <c r="AV34" s="56">
        <v>60100</v>
      </c>
      <c r="AW34" s="56">
        <v>60101</v>
      </c>
      <c r="BD34" s="56">
        <v>100100</v>
      </c>
      <c r="BE34" s="56">
        <v>100101</v>
      </c>
    </row>
    <row r="35" spans="1:57">
      <c r="A35" s="9" t="s">
        <v>547</v>
      </c>
      <c r="B35" s="9" t="s">
        <v>884</v>
      </c>
      <c r="C35" s="9">
        <v>1</v>
      </c>
      <c r="D35" s="9">
        <v>1</v>
      </c>
      <c r="E35" s="9" t="str">
        <f>_xlfn.CONCAT(B35, RIGHT(_xlfn.CONCAT("0", D35), 2))</f>
        <v>BZ-1N01</v>
      </c>
      <c r="F35" s="9" t="s">
        <v>841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 t="e">
        <f>MATCH($A35, 'Spells By School'!D:D, 0)</f>
        <v>#N/A</v>
      </c>
      <c r="N35" s="9" t="e">
        <f>MATCH($A35, 'Spells By School'!E:E, 0)</f>
        <v>#N/A</v>
      </c>
      <c r="O35" s="9">
        <f>MATCH($A35, 'Spells By School'!F:F, 0)</f>
        <v>7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Enchantment</v>
      </c>
      <c r="T35" s="9" t="str">
        <f>IF(ISNA($J35), IF(ISNA($K35), IF(ISNA($L35), IF(ISNA($M35), IF(ISNA($N35), IF(ISNA($O35), IF(ISNA($P35), IF(ISNA($Q35), IF(ISNA($R35), "###error###", "WM"),"IL"),"NE"),"EN"),"EV"),"TR"),"DI"),"CO"),"AB")</f>
        <v>EN</v>
      </c>
      <c r="U35" s="9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87</v>
      </c>
      <c r="V35" s="9" t="str">
        <f>INDEX('Wand Mapping'!K:K, U35)</f>
        <v>wand_ai_850</v>
      </c>
      <c r="W35" s="9" t="str">
        <f>_xlfn.CONCAT(V35, "_", T35)</f>
        <v>wand_ai_850_EN</v>
      </c>
      <c r="Z35" s="9" t="str">
        <f>IF(ISBLANK(X35), W35, X35)</f>
        <v>wand_ai_850_EN</v>
      </c>
      <c r="AB35" s="9" t="b">
        <v>1</v>
      </c>
      <c r="AE35" s="9" t="b">
        <v>1</v>
      </c>
      <c r="AH35" s="9" t="b">
        <v>1</v>
      </c>
      <c r="AI35" s="9" t="b">
        <v>1</v>
      </c>
      <c r="AJ35" s="9" t="b">
        <v>1</v>
      </c>
      <c r="AK35" s="9" t="b">
        <v>1</v>
      </c>
      <c r="AL35" s="9" t="b">
        <v>1</v>
      </c>
      <c r="AM35" s="9" t="b">
        <v>1</v>
      </c>
      <c r="AN35" s="9" t="b">
        <v>1</v>
      </c>
      <c r="AV35" s="56">
        <v>60102</v>
      </c>
      <c r="AW35" s="56">
        <v>60103</v>
      </c>
      <c r="AX35" s="56">
        <v>70102</v>
      </c>
      <c r="AY35" s="56">
        <v>70103</v>
      </c>
      <c r="BB35" s="56">
        <v>90102</v>
      </c>
      <c r="BC35" s="56">
        <v>90103</v>
      </c>
      <c r="BD35" s="56">
        <v>100102</v>
      </c>
      <c r="BE35" s="56">
        <v>100103</v>
      </c>
    </row>
    <row r="36" spans="1:57">
      <c r="A36" s="9" t="s">
        <v>201</v>
      </c>
      <c r="B36" s="9" t="s">
        <v>885</v>
      </c>
      <c r="C36" s="9">
        <v>1</v>
      </c>
      <c r="D36" s="9">
        <v>1</v>
      </c>
      <c r="E36" s="9" t="str">
        <f>_xlfn.CONCAT(B36, RIGHT(_xlfn.CONCAT("0", D36), 2))</f>
        <v>BZ-1O01</v>
      </c>
      <c r="F36" s="9" t="s">
        <v>842</v>
      </c>
      <c r="G36" s="9" t="s">
        <v>655</v>
      </c>
      <c r="H36" s="9" t="s">
        <v>652</v>
      </c>
      <c r="J36" s="9" t="e">
        <f>MATCH($A36, 'Spells By School'!A:A, 0)</f>
        <v>#N/A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>
        <f ca="1">MATCH($A36, 'Spells By School'!G:G, 0)</f>
        <v>18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 ca="1">IF(ISNA($J36), IF(ISNA($K36), IF(ISNA($L36), IF(ISNA($M36), IF(ISNA($N36), IF(ISNA($O36), IF(ISNA($P36), IF(ISNA($Q36), IF(ISNA($R36), "###error###", R$1),Q$1),P$1),O$1),N$1),M$1),L$1),K$1),J$1)</f>
        <v>Necromancy</v>
      </c>
      <c r="T36" s="9" t="str">
        <f ca="1">IF(ISNA($J36), IF(ISNA($K36), IF(ISNA($L36), IF(ISNA($M36), IF(ISNA($N36), IF(ISNA($O36), IF(ISNA($P36), IF(ISNA($Q36), IF(ISNA($R36), "###error###", "WM"),"IL"),"NE"),"EN"),"EV"),"TR"),"DI"),"CO"),"AB")</f>
        <v>NE</v>
      </c>
      <c r="U36" s="9">
        <f ca="1"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35</v>
      </c>
      <c r="V36" s="9" t="str">
        <f ca="1">INDEX('Wand Mapping'!K:K, U36)</f>
        <v>wand_ai_330</v>
      </c>
      <c r="W36" s="9" t="str">
        <f ca="1">_xlfn.CONCAT(V36, "_", T36)</f>
        <v>wand_ai_330_NE</v>
      </c>
      <c r="Z36" s="9" t="str">
        <f ca="1">IF(ISBLANK(X36), W36, X36)</f>
        <v>wand_ai_330_NE</v>
      </c>
      <c r="AB36" s="9" t="b">
        <v>1</v>
      </c>
      <c r="AC36" s="9" t="b">
        <v>1</v>
      </c>
      <c r="AE36" s="9" t="b">
        <v>1</v>
      </c>
      <c r="AF36" s="9" t="b">
        <v>1</v>
      </c>
      <c r="AG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  <c r="AN36" s="9" t="b">
        <v>1</v>
      </c>
      <c r="AV36" s="56">
        <v>60104</v>
      </c>
      <c r="AW36" s="56">
        <v>60105</v>
      </c>
      <c r="AX36" s="56">
        <v>70104</v>
      </c>
      <c r="AY36" s="56">
        <v>70105</v>
      </c>
      <c r="BD36" s="56">
        <v>100104</v>
      </c>
      <c r="BE36" s="56">
        <v>100105</v>
      </c>
    </row>
    <row r="37" spans="1:57">
      <c r="A37" s="22" t="s">
        <v>310</v>
      </c>
      <c r="B37" s="9" t="s">
        <v>886</v>
      </c>
      <c r="C37" s="9">
        <v>1</v>
      </c>
      <c r="D37" s="9">
        <v>1</v>
      </c>
      <c r="E37" s="9" t="str">
        <f>_xlfn.CONCAT(B37, RIGHT(_xlfn.CONCAT("0", D37), 2))</f>
        <v>BZ-1P01</v>
      </c>
      <c r="F37" s="9" t="s">
        <v>843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>
        <f>MATCH($A37, 'Spells By School'!C:C, 0)</f>
        <v>5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 t="e">
        <f>MATCH($A37, 'Spells By School'!H:H, 0)</f>
        <v>#N/A</v>
      </c>
      <c r="R37" s="9" t="e">
        <f>MATCH($A37, 'Spells By School'!I:I, 0)</f>
        <v>#N/A</v>
      </c>
      <c r="S37" s="9" t="str">
        <f>IF(ISNA($J37), IF(ISNA($K37), IF(ISNA($L37), IF(ISNA($M37), IF(ISNA($N37), IF(ISNA($O37), IF(ISNA($P37), IF(ISNA($Q37), IF(ISNA($R37), "###error###", R$1),Q$1),P$1),O$1),N$1),M$1),L$1),K$1),J$1)</f>
        <v>Divination</v>
      </c>
      <c r="T37" s="9" t="str">
        <f>IF(ISNA($J37), IF(ISNA($K37), IF(ISNA($L37), IF(ISNA($M37), IF(ISNA($N37), IF(ISNA($O37), IF(ISNA($P37), IF(ISNA($Q37), IF(ISNA($R37), "###error###", "WM"),"IL"),"NE"),"EN"),"EV"),"TR"),"DI"),"CO"),"AB")</f>
        <v>DI</v>
      </c>
      <c r="U37" s="9">
        <f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51</v>
      </c>
      <c r="V37" s="9" t="str">
        <f>INDEX('Wand Mapping'!K:K, U37)</f>
        <v>wand_ai_490</v>
      </c>
      <c r="W37" s="9" t="str">
        <f>_xlfn.CONCAT(V37, "_", T37)</f>
        <v>wand_ai_490_DI</v>
      </c>
      <c r="Z37" s="9" t="str">
        <f>IF(ISBLANK(X37), W37, X37)</f>
        <v>wand_ai_490_DI</v>
      </c>
      <c r="AA37" s="9" t="b">
        <v>1</v>
      </c>
      <c r="AB37" s="9" t="b">
        <v>1</v>
      </c>
      <c r="AC37" s="9" t="b">
        <v>1</v>
      </c>
      <c r="AD37" s="9" t="b">
        <v>1</v>
      </c>
      <c r="AE37" s="9" t="b">
        <v>1</v>
      </c>
      <c r="AF37" s="9" t="b">
        <v>1</v>
      </c>
      <c r="AG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  <c r="AN37" s="9" t="b">
        <v>1</v>
      </c>
      <c r="AV37" s="56">
        <v>60106</v>
      </c>
      <c r="AW37" s="56">
        <v>60107</v>
      </c>
      <c r="AX37" s="56">
        <v>70106</v>
      </c>
      <c r="AY37" s="56">
        <v>70107</v>
      </c>
      <c r="BD37" s="56">
        <v>100106</v>
      </c>
      <c r="BE37" s="56">
        <v>100107</v>
      </c>
    </row>
    <row r="38" spans="1:57">
      <c r="A38" s="9" t="s">
        <v>461</v>
      </c>
      <c r="B38" s="9" t="s">
        <v>887</v>
      </c>
      <c r="C38" s="9">
        <v>1</v>
      </c>
      <c r="D38" s="9">
        <v>1</v>
      </c>
      <c r="E38" s="9" t="str">
        <f>_xlfn.CONCAT(B38, RIGHT(_xlfn.CONCAT("0", D38), 2))</f>
        <v>BZ-1Q01</v>
      </c>
      <c r="F38" s="9" t="s">
        <v>844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 t="e">
        <f>MATCH($A38, 'Spells By School'!C:C, 0)</f>
        <v>#N/A</v>
      </c>
      <c r="M38" s="9">
        <f>MATCH($A38, 'Spells By School'!D:D, 0)</f>
        <v>23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Transmutation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TR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75</v>
      </c>
      <c r="V38" s="9" t="str">
        <f>INDEX('Wand Mapping'!K:K, U38)</f>
        <v>wand_ai_730</v>
      </c>
      <c r="W38" s="9" t="str">
        <f>_xlfn.CONCAT(V38, "_", T38)</f>
        <v>wand_ai_730_TR</v>
      </c>
      <c r="Z38" s="9" t="str">
        <f>IF(ISBLANK(X38), W38, X38)</f>
        <v>wand_ai_730_TR</v>
      </c>
      <c r="AC38" s="9" t="b">
        <v>1</v>
      </c>
      <c r="AF38" s="9" t="b">
        <v>1</v>
      </c>
      <c r="AG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AN38" s="9" t="b">
        <v>1</v>
      </c>
      <c r="AV38" s="56">
        <v>60108</v>
      </c>
      <c r="AW38" s="56">
        <v>60109</v>
      </c>
      <c r="AX38" s="56">
        <v>70108</v>
      </c>
      <c r="AY38" s="56">
        <v>70109</v>
      </c>
      <c r="BB38" s="56">
        <v>90108</v>
      </c>
      <c r="BC38" s="56">
        <v>90109</v>
      </c>
      <c r="BD38" s="56">
        <v>100108</v>
      </c>
      <c r="BE38" s="56">
        <v>100109</v>
      </c>
    </row>
    <row r="39" spans="1:57">
      <c r="A39" s="9" t="s">
        <v>468</v>
      </c>
      <c r="B39" s="9" t="s">
        <v>888</v>
      </c>
      <c r="C39" s="9">
        <v>1</v>
      </c>
      <c r="D39" s="9">
        <v>1</v>
      </c>
      <c r="E39" s="9" t="str">
        <f>_xlfn.CONCAT(B39, RIGHT(_xlfn.CONCAT("0", D39), 2))</f>
        <v>BZ-1R01</v>
      </c>
      <c r="F39" s="9" t="s">
        <v>845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>
        <f>MATCH($A39, 'Spells By School'!F:F, 0)</f>
        <v>35</v>
      </c>
      <c r="P39" s="9" t="e">
        <f ca="1">MATCH($A39, 'Spells By School'!G:G, 0)</f>
        <v>#N/A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>IF(ISNA($J39), IF(ISNA($K39), IF(ISNA($L39), IF(ISNA($M39), IF(ISNA($N39), IF(ISNA($O39), IF(ISNA($P39), IF(ISNA($Q39), IF(ISNA($R39), "###error###", R$1),Q$1),P$1),O$1),N$1),M$1),L$1),K$1),J$1)</f>
        <v>Enchantment</v>
      </c>
      <c r="T39" s="9" t="str">
        <f>IF(ISNA($J39), IF(ISNA($K39), IF(ISNA($L39), IF(ISNA($M39), IF(ISNA($N39), IF(ISNA($O39), IF(ISNA($P39), IF(ISNA($Q39), IF(ISNA($R39), "###error###", "WM"),"IL"),"NE"),"EN"),"EV"),"TR"),"DI"),"CO"),"AB")</f>
        <v>EN</v>
      </c>
      <c r="U39" s="9">
        <f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76</v>
      </c>
      <c r="V39" s="9" t="str">
        <f>INDEX('Wand Mapping'!K:K, U39)</f>
        <v>wand_ai_740</v>
      </c>
      <c r="W39" s="9" t="str">
        <f>_xlfn.CONCAT(V39, "_", T39)</f>
        <v>wand_ai_740_EN</v>
      </c>
      <c r="Z39" s="9" t="str">
        <f>IF(ISBLANK(X39), W39, X39)</f>
        <v>wand_ai_740_EN</v>
      </c>
      <c r="AB39" s="9" t="b">
        <v>1</v>
      </c>
      <c r="AC39" s="9" t="b">
        <v>1</v>
      </c>
      <c r="AE39" s="9" t="b">
        <v>1</v>
      </c>
      <c r="AF39" s="9" t="b">
        <v>1</v>
      </c>
      <c r="AG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  <c r="AN39" s="9" t="b">
        <v>1</v>
      </c>
      <c r="AV39" s="56">
        <v>60110</v>
      </c>
      <c r="AW39" s="56">
        <v>60111</v>
      </c>
      <c r="AX39" s="56">
        <v>70110</v>
      </c>
      <c r="AY39" s="56">
        <v>70111</v>
      </c>
      <c r="BB39" s="56">
        <v>90110</v>
      </c>
      <c r="BC39" s="56">
        <v>90111</v>
      </c>
      <c r="BD39" s="56">
        <v>100110</v>
      </c>
      <c r="BE39" s="56">
        <v>100111</v>
      </c>
    </row>
    <row r="40" spans="1:57">
      <c r="A40" s="9" t="s">
        <v>606</v>
      </c>
      <c r="B40" s="9" t="s">
        <v>890</v>
      </c>
      <c r="C40" s="9">
        <v>1</v>
      </c>
      <c r="D40" s="9">
        <v>1</v>
      </c>
      <c r="E40" s="9" t="str">
        <f>_xlfn.CONCAT(B40, RIGHT(_xlfn.CONCAT("0", D40), 2))</f>
        <v>BZ-1T01</v>
      </c>
      <c r="F40" s="9" t="s">
        <v>847</v>
      </c>
      <c r="G40" s="9" t="s">
        <v>655</v>
      </c>
      <c r="H40" s="9" t="s">
        <v>652</v>
      </c>
      <c r="J40" s="9">
        <f>MATCH($A40, 'Spells By School'!A:A, 0)</f>
        <v>58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 t="e">
        <f>MATCH($A40, 'Spells By School'!H:H, 0)</f>
        <v>#N/A</v>
      </c>
      <c r="R40" s="9" t="e">
        <f>MATCH($A40, 'Spells By School'!I:I, 0)</f>
        <v>#N/A</v>
      </c>
      <c r="S40" s="9" t="str">
        <f>IF(ISNA($J40), IF(ISNA($K40), IF(ISNA($L40), IF(ISNA($M40), IF(ISNA($N40), IF(ISNA($O40), IF(ISNA($P40), IF(ISNA($Q40), IF(ISNA($R40), "###error###", R$1),Q$1),P$1),O$1),N$1),M$1),L$1),K$1),J$1)</f>
        <v>Abjuration</v>
      </c>
      <c r="T40" s="9" t="str">
        <f>IF(ISNA($J40), IF(ISNA($K40), IF(ISNA($L40), IF(ISNA($M40), IF(ISNA($N40), IF(ISNA($O40), IF(ISNA($P40), IF(ISNA($Q40), IF(ISNA($R40), "###error###", "WM"),"IL"),"NE"),"EN"),"EV"),"TR"),"DI"),"CO"),"AB")</f>
        <v>AB</v>
      </c>
      <c r="U40" s="9">
        <f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97</v>
      </c>
      <c r="V40" s="9" t="str">
        <f>INDEX('Wand Mapping'!K:K, U40)</f>
        <v>wand_ai_950</v>
      </c>
      <c r="W40" s="9" t="str">
        <f>_xlfn.CONCAT(V40, "_", T40)</f>
        <v>wand_ai_950_AB</v>
      </c>
      <c r="Z40" s="9" t="str">
        <f>IF(ISBLANK(X40), W40, X40)</f>
        <v>wand_ai_950_AB</v>
      </c>
      <c r="AB40" s="9" t="b">
        <v>1</v>
      </c>
      <c r="AE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AN40" s="9" t="b">
        <v>1</v>
      </c>
      <c r="AV40" s="56">
        <v>60112</v>
      </c>
      <c r="AW40" s="56">
        <v>60113</v>
      </c>
      <c r="AX40" s="56">
        <v>70112</v>
      </c>
      <c r="AY40" s="56">
        <v>70113</v>
      </c>
      <c r="BD40" s="56">
        <v>100112</v>
      </c>
      <c r="BE40" s="56">
        <v>100113</v>
      </c>
    </row>
    <row r="41" spans="1:57">
      <c r="A41" s="9" t="s">
        <v>538</v>
      </c>
      <c r="B41" s="9" t="s">
        <v>891</v>
      </c>
      <c r="C41" s="9">
        <v>1</v>
      </c>
      <c r="D41" s="9">
        <v>1</v>
      </c>
      <c r="E41" s="9" t="str">
        <f>_xlfn.CONCAT(B41, RIGHT(_xlfn.CONCAT("0", D41), 2))</f>
        <v>BZ-1U01</v>
      </c>
      <c r="F41" s="9" t="s">
        <v>848</v>
      </c>
      <c r="G41" s="9" t="s">
        <v>655</v>
      </c>
      <c r="H41" s="9" t="s">
        <v>652</v>
      </c>
      <c r="J41" s="9">
        <f>MATCH($A41, 'Spells By School'!A:A, 0)</f>
        <v>63</v>
      </c>
      <c r="K41" s="9" t="e">
        <f>MATCH($A41, 'Spells By School'!B:B, 0)</f>
        <v>#N/A</v>
      </c>
      <c r="L41" s="9" t="e">
        <f>MATCH($A41, 'Spells By School'!C:C, 0)</f>
        <v>#N/A</v>
      </c>
      <c r="M41" s="9" t="e">
        <f>MATCH($A41, 'Spells By School'!D:D, 0)</f>
        <v>#N/A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Abjuration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AB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86</v>
      </c>
      <c r="V41" s="9" t="str">
        <f>INDEX('Wand Mapping'!K:K, U41)</f>
        <v>wand_ai_840</v>
      </c>
      <c r="W41" s="9" t="str">
        <f>_xlfn.CONCAT(V41, "_", T41)</f>
        <v>wand_ai_840_AB</v>
      </c>
      <c r="Z41" s="9" t="str">
        <f>IF(ISBLANK(X41), W41, X41)</f>
        <v>wand_ai_840_AB</v>
      </c>
      <c r="AB41" s="9" t="b">
        <v>1</v>
      </c>
      <c r="AE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  <c r="AV41" s="56">
        <v>60114</v>
      </c>
      <c r="AW41" s="56">
        <v>60115</v>
      </c>
      <c r="BD41" s="56">
        <v>100114</v>
      </c>
      <c r="BE41" s="56">
        <v>100115</v>
      </c>
    </row>
    <row r="42" spans="1:57">
      <c r="A42" s="9" t="s">
        <v>223</v>
      </c>
      <c r="B42" s="9" t="s">
        <v>892</v>
      </c>
      <c r="C42" s="9">
        <v>1</v>
      </c>
      <c r="D42" s="9">
        <v>1</v>
      </c>
      <c r="E42" s="9" t="str">
        <f>_xlfn.CONCAT(B42, RIGHT(_xlfn.CONCAT("0", D42), 2))</f>
        <v>BZ-1V01</v>
      </c>
      <c r="F42" s="9" t="s">
        <v>849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 t="e">
        <f>MATCH($A42, 'Spells By School'!C:C, 0)</f>
        <v>#N/A</v>
      </c>
      <c r="M42" s="9">
        <f>MATCH($A42, 'Spells By School'!D:D, 0)</f>
        <v>62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Transmutation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TR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39</v>
      </c>
      <c r="V42" s="9" t="str">
        <f>INDEX('Wand Mapping'!K:K, U42)</f>
        <v>wand_ai_370</v>
      </c>
      <c r="W42" s="9" t="str">
        <f>_xlfn.CONCAT(V42, "_", T42)</f>
        <v>wand_ai_370_TR</v>
      </c>
      <c r="Z42" s="9" t="str">
        <f>IF(ISBLANK(X42), W42, X42)</f>
        <v>wand_ai_370_TR</v>
      </c>
      <c r="AB42" s="9" t="b">
        <v>1</v>
      </c>
      <c r="AC42" s="9" t="b">
        <v>1</v>
      </c>
      <c r="AE42" s="9" t="b">
        <v>1</v>
      </c>
      <c r="AF42" s="9" t="b">
        <v>1</v>
      </c>
      <c r="AG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AN42" s="9" t="b">
        <v>1</v>
      </c>
    </row>
    <row r="43" spans="1:57">
      <c r="A43" s="9" t="s">
        <v>44</v>
      </c>
      <c r="B43" s="9" t="s">
        <v>893</v>
      </c>
      <c r="C43" s="9">
        <v>1</v>
      </c>
      <c r="D43" s="9">
        <v>1</v>
      </c>
      <c r="E43" s="9" t="str">
        <f>_xlfn.CONCAT(B43, RIGHT(_xlfn.CONCAT("0", D43), 2))</f>
        <v>BZ-1W01</v>
      </c>
      <c r="F43" s="9" t="s">
        <v>850</v>
      </c>
      <c r="G43" s="9" t="s">
        <v>655</v>
      </c>
      <c r="H43" s="9" t="s">
        <v>652</v>
      </c>
      <c r="J43" s="9">
        <f>MATCH($A43, 'Spells By School'!A:A, 0)</f>
        <v>7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 t="e">
        <f>MATCH($A43, 'Spells By School'!F:F, 0)</f>
        <v>#N/A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Abjuration</v>
      </c>
      <c r="T43" s="9" t="str">
        <f>IF(ISNA($J43), IF(ISNA($K43), IF(ISNA($L43), IF(ISNA($M43), IF(ISNA($N43), IF(ISNA($O43), IF(ISNA($P43), IF(ISNA($Q43), IF(ISNA($R43), "###error###", "WM"),"IL"),"NE"),"EN"),"EV"),"TR"),"DI"),"CO"),"AB")</f>
        <v>AB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9</v>
      </c>
      <c r="V43" s="9" t="str">
        <f>INDEX('Wand Mapping'!K:K, U43)</f>
        <v>wand_ai_070</v>
      </c>
      <c r="W43" s="9" t="str">
        <f>_xlfn.CONCAT(V43, "_", T43)</f>
        <v>wand_ai_070_AB</v>
      </c>
      <c r="Z43" s="9" t="str">
        <f>IF(ISBLANK(X43), W43, X43)</f>
        <v>wand_ai_070_AB</v>
      </c>
      <c r="AB43" s="9" t="b">
        <v>1</v>
      </c>
      <c r="AC43" s="9" t="b">
        <v>1</v>
      </c>
      <c r="AE43" s="9" t="b">
        <v>1</v>
      </c>
      <c r="AF43" s="9" t="b">
        <v>1</v>
      </c>
      <c r="AG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</row>
    <row r="44" spans="1:57">
      <c r="A44" s="9" t="s">
        <v>404</v>
      </c>
      <c r="B44" s="9" t="s">
        <v>894</v>
      </c>
      <c r="C44" s="9">
        <v>1</v>
      </c>
      <c r="D44" s="9">
        <v>1</v>
      </c>
      <c r="E44" s="9" t="str">
        <f>_xlfn.CONCAT(B44, RIGHT(_xlfn.CONCAT("0", D44), 2))</f>
        <v>BZ-1X01</v>
      </c>
      <c r="F44" s="9" t="s">
        <v>851</v>
      </c>
      <c r="G44" s="9" t="s">
        <v>655</v>
      </c>
      <c r="H44" s="9" t="s">
        <v>652</v>
      </c>
      <c r="J44" s="9" t="e">
        <f>MATCH($A44, 'Spells By School'!A:A, 0)</f>
        <v>#N/A</v>
      </c>
      <c r="K44" s="9" t="e">
        <f>MATCH($A44, 'Spells By School'!B:B, 0)</f>
        <v>#N/A</v>
      </c>
      <c r="L44" s="9" t="e">
        <f>MATCH($A44, 'Spells By School'!C:C, 0)</f>
        <v>#N/A</v>
      </c>
      <c r="M44" s="9">
        <f>MATCH($A44, 'Spells By School'!D:D, 0)</f>
        <v>18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Transmutation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TR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66</v>
      </c>
      <c r="V44" s="9" t="str">
        <f>INDEX('Wand Mapping'!K:K, U44)</f>
        <v>wand_ai_640</v>
      </c>
      <c r="W44" s="9" t="str">
        <f>_xlfn.CONCAT(V44, "_", T44)</f>
        <v>wand_ai_640_TR</v>
      </c>
      <c r="Z44" s="9" t="str">
        <f>IF(ISBLANK(X44), W44, X44)</f>
        <v>wand_ai_640_TR</v>
      </c>
      <c r="AB44" s="9" t="b">
        <v>1</v>
      </c>
      <c r="AC44" s="9" t="b">
        <v>1</v>
      </c>
      <c r="AE44" s="9" t="b">
        <v>1</v>
      </c>
      <c r="AF44" s="9" t="b">
        <v>1</v>
      </c>
      <c r="AG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</row>
    <row r="45" spans="1:57">
      <c r="A45" s="9" t="s">
        <v>699</v>
      </c>
      <c r="B45" s="9" t="s">
        <v>895</v>
      </c>
      <c r="C45" s="9">
        <v>1</v>
      </c>
      <c r="D45" s="9">
        <v>1</v>
      </c>
      <c r="E45" s="9" t="str">
        <f>_xlfn.CONCAT(B45, RIGHT(_xlfn.CONCAT("0", D45), 2))</f>
        <v>BZ-1Y01</v>
      </c>
      <c r="F45" s="9" t="s">
        <v>852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>
        <f>MATCH($A45, 'Spells By School'!D:D, 0)</f>
        <v>94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 t="e">
        <f>MATCH($A45, 'Spells By School'!H:H, 0)</f>
        <v>#N/A</v>
      </c>
      <c r="R45" s="9" t="e">
        <f>MATCH($A45, 'Spells By School'!I:I, 0)</f>
        <v>#N/A</v>
      </c>
      <c r="S45" s="9" t="str">
        <f>IF(ISNA($J45), IF(ISNA($K45), IF(ISNA($L45), IF(ISNA($M45), IF(ISNA($N45), IF(ISNA($O45), IF(ISNA($P45), IF(ISNA($Q45), IF(ISNA($R45), "###error###", R$1),Q$1),P$1),O$1),N$1),M$1),L$1),K$1),J$1)</f>
        <v>Transmutation</v>
      </c>
      <c r="T45" s="9" t="str">
        <f>IF(ISNA($J45), IF(ISNA($K45), IF(ISNA($L45), IF(ISNA($M45), IF(ISNA($N45), IF(ISNA($O45), IF(ISNA($P45), IF(ISNA($Q45), IF(ISNA($R45), "###error###", "WM"),"IL"),"NE"),"EN"),"EV"),"TR"),"DI"),"CO"),"AB")</f>
        <v>TR</v>
      </c>
      <c r="U45" s="9" t="e">
        <f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#N/A</v>
      </c>
      <c r="V45" s="9" t="e">
        <f>INDEX('Wand Mapping'!K:K, U45)</f>
        <v>#N/A</v>
      </c>
      <c r="W45" s="9" t="e">
        <f>_xlfn.CONCAT(V45, "_", T45)</f>
        <v>#N/A</v>
      </c>
      <c r="X45" s="6" t="s">
        <v>1958</v>
      </c>
      <c r="Z45" s="9" t="str">
        <f>IF(ISBLANK(X45), W45, X45)</f>
        <v>wand_ai_750_TR</v>
      </c>
      <c r="AB45" s="9" t="b">
        <v>1</v>
      </c>
      <c r="AC45" s="9" t="b">
        <v>1</v>
      </c>
      <c r="AE45" s="9" t="b">
        <v>1</v>
      </c>
      <c r="AF45" s="9" t="b">
        <v>1</v>
      </c>
      <c r="AG45" s="9" t="b">
        <v>1</v>
      </c>
      <c r="AH45" s="9" t="b">
        <v>1</v>
      </c>
      <c r="AI45" s="9" t="b">
        <v>1</v>
      </c>
      <c r="AJ45" s="9" t="b">
        <v>1</v>
      </c>
      <c r="AK45" s="9" t="b">
        <v>1</v>
      </c>
      <c r="AL45" s="9" t="b">
        <v>1</v>
      </c>
      <c r="AM45" s="9" t="b">
        <v>1</v>
      </c>
      <c r="AN45" s="9" t="b">
        <v>1</v>
      </c>
    </row>
    <row r="46" spans="1:57">
      <c r="A46" s="9" t="s">
        <v>625</v>
      </c>
      <c r="B46" s="9" t="s">
        <v>896</v>
      </c>
      <c r="C46" s="9">
        <v>1</v>
      </c>
      <c r="D46" s="9">
        <v>1</v>
      </c>
      <c r="E46" s="9" t="str">
        <f>_xlfn.CONCAT(B46, RIGHT(_xlfn.CONCAT("0", D46), 2))</f>
        <v>BZ-1Z01</v>
      </c>
      <c r="F46" s="9" t="s">
        <v>853</v>
      </c>
      <c r="G46" s="9" t="s">
        <v>655</v>
      </c>
      <c r="H46" s="9" t="s">
        <v>652</v>
      </c>
      <c r="J46" s="9">
        <f>MATCH($A46, 'Spells By School'!A:A, 0)</f>
        <v>76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 t="e">
        <f>MATCH($A46, 'Spells By School'!E:E, 0)</f>
        <v>#N/A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Abjuration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AB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100</v>
      </c>
      <c r="V46" s="9" t="str">
        <f>INDEX('Wand Mapping'!K:K, U46)</f>
        <v>wand_ai_980</v>
      </c>
      <c r="W46" s="9" t="str">
        <f>_xlfn.CONCAT(V46, "_", T46)</f>
        <v>wand_ai_980_AB</v>
      </c>
      <c r="Z46" s="9" t="str">
        <f>IF(ISBLANK(X46), W46, X46)</f>
        <v>wand_ai_980_AB</v>
      </c>
      <c r="AG46" s="9" t="b">
        <v>1</v>
      </c>
      <c r="AH46" s="9" t="b">
        <v>1</v>
      </c>
      <c r="AI46" s="9" t="b">
        <v>1</v>
      </c>
      <c r="AJ46" s="9" t="b">
        <v>1</v>
      </c>
      <c r="AK46" s="9" t="b">
        <v>1</v>
      </c>
      <c r="AL46" s="9" t="b">
        <v>1</v>
      </c>
      <c r="AM46" s="9" t="b">
        <v>1</v>
      </c>
    </row>
    <row r="47" spans="1:57">
      <c r="A47" s="9" t="s">
        <v>549</v>
      </c>
      <c r="B47" s="9" t="s">
        <v>942</v>
      </c>
      <c r="C47" s="9">
        <v>2</v>
      </c>
      <c r="D47" s="9">
        <v>3</v>
      </c>
      <c r="E47" s="9" t="str">
        <f>_xlfn.CONCAT(B47, RIGHT(_xlfn.CONCAT("0", D47), 2))</f>
        <v>BZ-2-03</v>
      </c>
      <c r="F47" s="9" t="s">
        <v>817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 t="e">
        <f>MATCH($A47, 'Spells By School'!D:D, 0)</f>
        <v>#N/A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>
        <f>MATCH($A47, 'Spells By School'!H:H, 0)</f>
        <v>4</v>
      </c>
      <c r="R47" s="9" t="e">
        <f>MATCH($A47, 'Spells By School'!I:I, 0)</f>
        <v>#N/A</v>
      </c>
      <c r="S47" s="9" t="str">
        <f ca="1">IF(ISNA($J47), IF(ISNA($K47), IF(ISNA($L47), IF(ISNA($M47), IF(ISNA($N47), IF(ISNA($O47), IF(ISNA($P47), IF(ISNA($Q47), IF(ISNA($R47), "###error###", R$1),Q$1),P$1),O$1),N$1),M$1),L$1),K$1),J$1)</f>
        <v>Illusion</v>
      </c>
      <c r="T47" s="9" t="str">
        <f ca="1">IF(ISNA($J47), IF(ISNA($K47), IF(ISNA($L47), IF(ISNA($M47), IF(ISNA($N47), IF(ISNA($O47), IF(ISNA($P47), IF(ISNA($Q47), IF(ISNA($R47), "###error###", "WM"),"IL"),"NE"),"EN"),"EV"),"TR"),"DI"),"CO"),"AB")</f>
        <v>IL</v>
      </c>
      <c r="U47" s="9">
        <f ca="1"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87</v>
      </c>
      <c r="V47" s="9" t="str">
        <f ca="1">INDEX('Wand Mapping'!K:K, U47)</f>
        <v>wand_ai_850</v>
      </c>
      <c r="W47" s="9" t="str">
        <f ca="1">_xlfn.CONCAT(V47, "_", T47)</f>
        <v>wand_ai_850_IL</v>
      </c>
      <c r="Z47" s="9" t="str">
        <f ca="1">IF(ISBLANK(X47), W47, X47)</f>
        <v>wand_ai_850_IL</v>
      </c>
      <c r="AA47" s="9" t="b">
        <v>1</v>
      </c>
      <c r="AD47" s="9" t="b">
        <v>1</v>
      </c>
      <c r="AH47" s="9" t="b">
        <v>1</v>
      </c>
      <c r="AI47" s="9" t="b">
        <v>1</v>
      </c>
      <c r="AJ47" s="9" t="b">
        <v>1</v>
      </c>
      <c r="AK47" s="9" t="b">
        <v>1</v>
      </c>
      <c r="AL47" s="9" t="b">
        <v>1</v>
      </c>
      <c r="AM47" s="9" t="b">
        <v>1</v>
      </c>
    </row>
    <row r="48" spans="1:57">
      <c r="A48" s="9" t="s">
        <v>403</v>
      </c>
      <c r="B48" s="9" t="s">
        <v>711</v>
      </c>
      <c r="C48" s="9">
        <v>2</v>
      </c>
      <c r="D48" s="9">
        <v>3</v>
      </c>
      <c r="E48" s="9" t="str">
        <f>_xlfn.CONCAT(B48, RIGHT(_xlfn.CONCAT("0", D48), 2))</f>
        <v>BZ-2003</v>
      </c>
      <c r="F48" s="9" t="s">
        <v>819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>
        <f>MATCH($A48, 'Spells By School'!C:C, 0)</f>
        <v>7</v>
      </c>
      <c r="M48" s="9" t="e">
        <f>MATCH($A48, 'Spells By School'!D:D, 0)</f>
        <v>#N/A</v>
      </c>
      <c r="N48" s="9" t="e">
        <f>MATCH($A48, 'Spells By School'!E:E, 0)</f>
        <v>#N/A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Divination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DI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66</v>
      </c>
      <c r="V48" s="9" t="str">
        <f>INDEX('Wand Mapping'!K:K, U48)</f>
        <v>wand_ai_640</v>
      </c>
      <c r="W48" s="9" t="str">
        <f>_xlfn.CONCAT(V48, "_", T48)</f>
        <v>wand_ai_640_DI</v>
      </c>
      <c r="Z48" s="9" t="str">
        <f>IF(ISBLANK(X48), W48, X48)</f>
        <v>wand_ai_640_DI</v>
      </c>
      <c r="AA48" s="9" t="b">
        <v>1</v>
      </c>
      <c r="AD48" s="9" t="b">
        <v>1</v>
      </c>
      <c r="AH48" s="9" t="b">
        <v>1</v>
      </c>
      <c r="AI48" s="9" t="b">
        <v>1</v>
      </c>
      <c r="AJ48" s="9" t="b">
        <v>1</v>
      </c>
      <c r="AK48" s="9" t="b">
        <v>1</v>
      </c>
      <c r="AL48" s="9" t="b">
        <v>1</v>
      </c>
      <c r="AM48" s="9" t="b">
        <v>1</v>
      </c>
      <c r="AN48" s="9" t="b">
        <v>1</v>
      </c>
    </row>
    <row r="49" spans="1:40">
      <c r="A49" s="35" t="s">
        <v>348</v>
      </c>
      <c r="B49" s="9" t="s">
        <v>712</v>
      </c>
      <c r="C49" s="9">
        <v>2</v>
      </c>
      <c r="D49" s="9">
        <v>3</v>
      </c>
      <c r="E49" s="9" t="str">
        <f>_xlfn.CONCAT(B49, RIGHT(_xlfn.CONCAT("0", D49), 2))</f>
        <v>BZ-2103</v>
      </c>
      <c r="F49" s="9" t="s">
        <v>820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 t="e">
        <f>MATCH($A49, 'Spells By School'!E:E, 0)</f>
        <v>#N/A</v>
      </c>
      <c r="O49" s="9" t="e">
        <f>MATCH($A49, 'Spells By School'!F:F, 0)</f>
        <v>#N/A</v>
      </c>
      <c r="P49" s="9">
        <f ca="1">MATCH($A49, 'Spells By School'!G:G, 0)</f>
        <v>39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 ca="1">IF(ISNA($J49), IF(ISNA($K49), IF(ISNA($L49), IF(ISNA($M49), IF(ISNA($N49), IF(ISNA($O49), IF(ISNA($P49), IF(ISNA($Q49), IF(ISNA($R49), "###error###", R$1),Q$1),P$1),O$1),N$1),M$1),L$1),K$1),J$1)</f>
        <v>Necromancy</v>
      </c>
      <c r="T49" s="9" t="str">
        <f ca="1">IF(ISNA($J49), IF(ISNA($K49), IF(ISNA($L49), IF(ISNA($M49), IF(ISNA($N49), IF(ISNA($O49), IF(ISNA($P49), IF(ISNA($Q49), IF(ISNA($R49), "###error###", "WM"),"IL"),"NE"),"EN"),"EV"),"TR"),"DI"),"CO"),"AB")</f>
        <v>NE</v>
      </c>
      <c r="U49" s="9">
        <f ca="1"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57</v>
      </c>
      <c r="V49" s="9" t="str">
        <f ca="1">INDEX('Wand Mapping'!K:K, U49)</f>
        <v>wand_ai_550</v>
      </c>
      <c r="W49" s="9" t="str">
        <f ca="1">_xlfn.CONCAT(V49, "_", T49)</f>
        <v>wand_ai_550_NE</v>
      </c>
      <c r="Z49" s="9" t="str">
        <f ca="1">IF(ISBLANK(X49), W49, X49)</f>
        <v>wand_ai_550_NE</v>
      </c>
      <c r="AA49" s="9" t="b">
        <v>1</v>
      </c>
      <c r="AD49" s="9" t="b">
        <v>1</v>
      </c>
      <c r="AH49" s="9" t="b">
        <v>1</v>
      </c>
      <c r="AI49" s="9" t="b">
        <v>1</v>
      </c>
      <c r="AJ49" s="9" t="b">
        <v>1</v>
      </c>
      <c r="AK49" s="9" t="b">
        <v>1</v>
      </c>
      <c r="AL49" s="9" t="b">
        <v>1</v>
      </c>
      <c r="AM49" s="9" t="b">
        <v>1</v>
      </c>
    </row>
    <row r="50" spans="1:40">
      <c r="A50" s="9" t="s">
        <v>580</v>
      </c>
      <c r="B50" s="9" t="s">
        <v>713</v>
      </c>
      <c r="C50" s="9">
        <v>2</v>
      </c>
      <c r="D50" s="9">
        <v>3</v>
      </c>
      <c r="E50" s="9" t="str">
        <f>_xlfn.CONCAT(B50, RIGHT(_xlfn.CONCAT("0", D50), 2))</f>
        <v>BZ-2203</v>
      </c>
      <c r="F50" s="9" t="s">
        <v>821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 t="e">
        <f ca="1">MATCH($A50, 'Spells By School'!G:G, 0)</f>
        <v>#N/A</v>
      </c>
      <c r="Q50" s="9">
        <f>MATCH($A50, 'Spells By School'!H:H, 0)</f>
        <v>12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Illusion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IL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92</v>
      </c>
      <c r="V50" s="9" t="str">
        <f ca="1">INDEX('Wand Mapping'!K:K, U50)</f>
        <v>wand_ai_900</v>
      </c>
      <c r="W50" s="9" t="str">
        <f ca="1">_xlfn.CONCAT(V50, "_", T50)</f>
        <v>wand_ai_900_IL</v>
      </c>
      <c r="Z50" s="9" t="str">
        <f ca="1">IF(ISBLANK(X50), W50, X50)</f>
        <v>wand_ai_900_IL</v>
      </c>
      <c r="AA50" s="9" t="b">
        <v>1</v>
      </c>
      <c r="AD50" s="9" t="b">
        <v>1</v>
      </c>
      <c r="AH50" s="9" t="b">
        <v>1</v>
      </c>
      <c r="AI50" s="9" t="b">
        <v>1</v>
      </c>
      <c r="AJ50" s="9" t="b">
        <v>1</v>
      </c>
      <c r="AK50" s="9" t="b">
        <v>1</v>
      </c>
      <c r="AL50" s="9" t="b">
        <v>1</v>
      </c>
      <c r="AM50" s="9" t="b">
        <v>1</v>
      </c>
      <c r="AN50" s="9" t="b">
        <v>1</v>
      </c>
    </row>
    <row r="51" spans="1:40">
      <c r="A51" s="9" t="s">
        <v>199</v>
      </c>
      <c r="B51" s="9" t="s">
        <v>714</v>
      </c>
      <c r="C51" s="9">
        <v>2</v>
      </c>
      <c r="D51" s="9">
        <v>3</v>
      </c>
      <c r="E51" s="9" t="str">
        <f>_xlfn.CONCAT(B51, RIGHT(_xlfn.CONCAT("0", D51), 2))</f>
        <v>BZ-2303</v>
      </c>
      <c r="F51" s="9" t="s">
        <v>822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43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35</v>
      </c>
      <c r="V51" s="9" t="str">
        <f>INDEX('Wand Mapping'!K:K, U51)</f>
        <v>wand_ai_330</v>
      </c>
      <c r="W51" s="9" t="str">
        <f>_xlfn.CONCAT(V51, "_", T51)</f>
        <v>wand_ai_330_TR</v>
      </c>
      <c r="Z51" s="9" t="str">
        <f>IF(ISBLANK(X51), W51, X51)</f>
        <v>wand_ai_330_TR</v>
      </c>
      <c r="AA51" s="9" t="b">
        <v>1</v>
      </c>
      <c r="AD51" s="9" t="b">
        <v>1</v>
      </c>
      <c r="AH51" s="9" t="b">
        <v>1</v>
      </c>
      <c r="AI51" s="9" t="b">
        <v>1</v>
      </c>
      <c r="AJ51" s="9" t="b">
        <v>1</v>
      </c>
      <c r="AK51" s="9" t="b">
        <v>1</v>
      </c>
      <c r="AL51" s="9" t="b">
        <v>1</v>
      </c>
      <c r="AM51" s="9" t="b">
        <v>1</v>
      </c>
      <c r="AN51" s="9" t="b">
        <v>1</v>
      </c>
    </row>
    <row r="52" spans="1:40">
      <c r="A52" s="36" t="s">
        <v>106</v>
      </c>
      <c r="B52" s="9" t="s">
        <v>715</v>
      </c>
      <c r="C52" s="9">
        <v>2</v>
      </c>
      <c r="D52" s="9">
        <v>3</v>
      </c>
      <c r="E52" s="9" t="str">
        <f>_xlfn.CONCAT(B52, RIGHT(_xlfn.CONCAT("0", D52), 2))</f>
        <v>BZ-2403</v>
      </c>
      <c r="F52" s="9" t="s">
        <v>823</v>
      </c>
      <c r="G52" s="9" t="s">
        <v>655</v>
      </c>
      <c r="H52" s="9" t="s">
        <v>652</v>
      </c>
      <c r="J52" s="9" t="e">
        <f>MATCH($A52, 'Spells By School'!A:A, 0)</f>
        <v>#N/A</v>
      </c>
      <c r="K52" s="9" t="e">
        <f>MATCH($A52, 'Spells By School'!B:B, 0)</f>
        <v>#N/A</v>
      </c>
      <c r="L52" s="9">
        <f>MATCH($A52, 'Spells By School'!C:C, 0)</f>
        <v>18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Divination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DI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19</v>
      </c>
      <c r="V52" s="9" t="str">
        <f>INDEX('Wand Mapping'!K:K, U52)</f>
        <v>wand_ai_170</v>
      </c>
      <c r="W52" s="9" t="str">
        <f>_xlfn.CONCAT(V52, "_", T52)</f>
        <v>wand_ai_170_DI</v>
      </c>
      <c r="Y52" s="9" t="s">
        <v>1987</v>
      </c>
      <c r="Z52" s="9" t="str">
        <f>IF(ISBLANK(X52), W52, X52)</f>
        <v>wand_ai_170_DI</v>
      </c>
      <c r="AA52" s="9" t="b">
        <v>1</v>
      </c>
      <c r="AD52" s="9" t="b">
        <v>1</v>
      </c>
      <c r="AH52" s="9" t="b">
        <v>1</v>
      </c>
      <c r="AI52" s="9" t="b">
        <v>1</v>
      </c>
      <c r="AJ52" s="9" t="b">
        <v>1</v>
      </c>
      <c r="AK52" s="9" t="b">
        <v>1</v>
      </c>
      <c r="AL52" s="9" t="b">
        <v>1</v>
      </c>
      <c r="AM52" s="9" t="b">
        <v>1</v>
      </c>
      <c r="AN52" s="9" t="b">
        <v>1</v>
      </c>
    </row>
    <row r="53" spans="1:40">
      <c r="A53" s="9" t="s">
        <v>109</v>
      </c>
      <c r="B53" s="9" t="s">
        <v>716</v>
      </c>
      <c r="C53" s="9">
        <v>2</v>
      </c>
      <c r="D53" s="9">
        <v>3</v>
      </c>
      <c r="E53" s="9" t="str">
        <f>_xlfn.CONCAT(B53, RIGHT(_xlfn.CONCAT("0", D53), 2))</f>
        <v>BZ-2503</v>
      </c>
      <c r="F53" s="9" t="s">
        <v>824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34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19</v>
      </c>
      <c r="V53" s="9" t="str">
        <f>INDEX('Wand Mapping'!K:K, U53)</f>
        <v>wand_ai_170</v>
      </c>
      <c r="W53" s="9" t="str">
        <f>_xlfn.CONCAT(V53, "_", T53)</f>
        <v>wand_ai_170_EN</v>
      </c>
      <c r="Z53" s="9" t="str">
        <f>IF(ISBLANK(X53), W53, X53)</f>
        <v>wand_ai_170_EN</v>
      </c>
      <c r="AA53" s="9" t="b">
        <v>1</v>
      </c>
      <c r="AD53" s="9" t="b">
        <v>1</v>
      </c>
      <c r="AH53" s="9" t="b">
        <v>1</v>
      </c>
      <c r="AI53" s="9" t="b">
        <v>1</v>
      </c>
      <c r="AJ53" s="9" t="b">
        <v>1</v>
      </c>
      <c r="AK53" s="9" t="b">
        <v>1</v>
      </c>
      <c r="AL53" s="9" t="b">
        <v>1</v>
      </c>
      <c r="AM53" s="9" t="b">
        <v>1</v>
      </c>
      <c r="AN53" s="9" t="b">
        <v>1</v>
      </c>
    </row>
    <row r="54" spans="1:40">
      <c r="A54" s="9" t="s">
        <v>83</v>
      </c>
      <c r="B54" s="9" t="s">
        <v>718</v>
      </c>
      <c r="C54" s="9">
        <v>2</v>
      </c>
      <c r="D54" s="9">
        <v>3</v>
      </c>
      <c r="E54" s="9" t="str">
        <f>_xlfn.CONCAT(B54, RIGHT(_xlfn.CONCAT("0", D54), 2))</f>
        <v>BZ-2703</v>
      </c>
      <c r="F54" s="9" t="s">
        <v>826</v>
      </c>
      <c r="G54" s="9" t="s">
        <v>655</v>
      </c>
      <c r="H54" s="9" t="s">
        <v>652</v>
      </c>
      <c r="J54" s="9" t="e">
        <f>MATCH($A54, 'Spells By School'!A:A, 0)</f>
        <v>#N/A</v>
      </c>
      <c r="K54" s="9">
        <f>MATCH($A54, 'Spells By School'!B:B, 0)</f>
        <v>47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 t="e">
        <f>MATCH($A54, 'Spells By School'!I:I, 0)</f>
        <v>#N/A</v>
      </c>
      <c r="S54" s="9" t="str">
        <f>IF(ISNA($J54), IF(ISNA($K54), IF(ISNA($L54), IF(ISNA($M54), IF(ISNA($N54), IF(ISNA($O54), IF(ISNA($P54), IF(ISNA($Q54), IF(ISNA($R54), "###error###", R$1),Q$1),P$1),O$1),N$1),M$1),L$1),K$1),J$1)</f>
        <v>Conjuration</v>
      </c>
      <c r="T54" s="9" t="str">
        <f>IF(ISNA($J54), IF(ISNA($K54), IF(ISNA($L54), IF(ISNA($M54), IF(ISNA($N54), IF(ISNA($O54), IF(ISNA($P54), IF(ISNA($Q54), IF(ISNA($R54), "###error###", "WM"),"IL"),"NE"),"EN"),"EV"),"TR"),"DI"),"CO"),"AB")</f>
        <v>CO</v>
      </c>
      <c r="U54" s="9">
        <f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15</v>
      </c>
      <c r="V54" s="9" t="str">
        <f>INDEX('Wand Mapping'!K:K, U54)</f>
        <v>wand_ai_130</v>
      </c>
      <c r="W54" s="9" t="str">
        <f>_xlfn.CONCAT(V54, "_", T54)</f>
        <v>wand_ai_130_CO</v>
      </c>
      <c r="Z54" s="9" t="str">
        <f>IF(ISBLANK(X54), W54, X54)</f>
        <v>wand_ai_130_CO</v>
      </c>
      <c r="AA54" s="9" t="b">
        <v>1</v>
      </c>
      <c r="AD54" s="9" t="b">
        <v>1</v>
      </c>
      <c r="AH54" s="9" t="b">
        <v>1</v>
      </c>
      <c r="AI54" s="9" t="b">
        <v>1</v>
      </c>
      <c r="AJ54" s="9" t="b">
        <v>1</v>
      </c>
      <c r="AK54" s="9" t="b">
        <v>1</v>
      </c>
      <c r="AL54" s="9" t="b">
        <v>1</v>
      </c>
      <c r="AM54" s="9" t="b">
        <v>1</v>
      </c>
    </row>
    <row r="55" spans="1:40">
      <c r="A55" s="9" t="s">
        <v>115</v>
      </c>
      <c r="B55" s="9" t="s">
        <v>719</v>
      </c>
      <c r="C55" s="9">
        <v>2</v>
      </c>
      <c r="D55" s="9">
        <v>3</v>
      </c>
      <c r="E55" s="9" t="str">
        <f>_xlfn.CONCAT(B55, RIGHT(_xlfn.CONCAT("0", D55), 2))</f>
        <v>BZ-2803</v>
      </c>
      <c r="F55" s="9" t="s">
        <v>827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16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20</v>
      </c>
      <c r="V55" s="9" t="str">
        <f ca="1">INDEX('Wand Mapping'!K:K, U55)</f>
        <v>wand_ai_180</v>
      </c>
      <c r="W55" s="9" t="str">
        <f ca="1">_xlfn.CONCAT(V55, "_", T55)</f>
        <v>wand_ai_180_IL</v>
      </c>
      <c r="Z55" s="9" t="str">
        <f ca="1">IF(ISBLANK(X55), W55, X55)</f>
        <v>wand_ai_180_IL</v>
      </c>
      <c r="AA55" s="9" t="b">
        <v>1</v>
      </c>
      <c r="AD55" s="9" t="b">
        <v>1</v>
      </c>
      <c r="AH55" s="9" t="b">
        <v>1</v>
      </c>
      <c r="AI55" s="9" t="b">
        <v>1</v>
      </c>
      <c r="AJ55" s="9" t="b">
        <v>1</v>
      </c>
      <c r="AK55" s="9" t="b">
        <v>1</v>
      </c>
      <c r="AL55" s="9" t="b">
        <v>1</v>
      </c>
      <c r="AM55" s="9" t="b">
        <v>1</v>
      </c>
    </row>
    <row r="56" spans="1:40">
      <c r="A56" s="9" t="s">
        <v>53</v>
      </c>
      <c r="B56" s="9" t="s">
        <v>720</v>
      </c>
      <c r="C56" s="9">
        <v>2</v>
      </c>
      <c r="D56" s="9">
        <v>3</v>
      </c>
      <c r="E56" s="9" t="str">
        <f>_xlfn.CONCAT(B56, RIGHT(_xlfn.CONCAT("0", D56), 2))</f>
        <v>BZ-2903</v>
      </c>
      <c r="F56" s="9" t="s">
        <v>828</v>
      </c>
      <c r="G56" s="9" t="s">
        <v>655</v>
      </c>
      <c r="H56" s="9" t="s">
        <v>652</v>
      </c>
      <c r="J56" s="9" t="e">
        <f>MATCH($A56, 'Spells By School'!A:A, 0)</f>
        <v>#N/A</v>
      </c>
      <c r="K56" s="9" t="e">
        <f>MATCH($A56, 'Spells By School'!B:B, 0)</f>
        <v>#N/A</v>
      </c>
      <c r="L56" s="9" t="e">
        <f>MATCH($A56, 'Spells By School'!C:C, 0)</f>
        <v>#N/A</v>
      </c>
      <c r="M56" s="9" t="e">
        <f>MATCH($A56, 'Spells By School'!D:D, 0)</f>
        <v>#N/A</v>
      </c>
      <c r="N56" s="9">
        <f>MATCH($A56, 'Spells By School'!E:E, 0)</f>
        <v>74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Invocation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EV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10</v>
      </c>
      <c r="V56" s="9" t="str">
        <f>INDEX('Wand Mapping'!K:K, U56)</f>
        <v>wand_ai_080</v>
      </c>
      <c r="W56" s="9" t="str">
        <f>_xlfn.CONCAT(V56, "_", T56)</f>
        <v>wand_ai_080_EV</v>
      </c>
      <c r="Z56" s="9" t="str">
        <f>IF(ISBLANK(X56), W56, X56)</f>
        <v>wand_ai_080_EV</v>
      </c>
      <c r="AA56" s="9" t="b">
        <v>1</v>
      </c>
      <c r="AD56" s="9" t="b">
        <v>1</v>
      </c>
      <c r="AH56" s="9" t="b">
        <v>1</v>
      </c>
      <c r="AI56" s="9" t="b">
        <v>1</v>
      </c>
      <c r="AJ56" s="9" t="b">
        <v>1</v>
      </c>
      <c r="AK56" s="9" t="b">
        <v>1</v>
      </c>
      <c r="AL56" s="9" t="b">
        <v>1</v>
      </c>
      <c r="AM56" s="9" t="b">
        <v>1</v>
      </c>
    </row>
    <row r="57" spans="1:40">
      <c r="A57" s="9" t="s">
        <v>141</v>
      </c>
      <c r="B57" s="9" t="s">
        <v>944</v>
      </c>
      <c r="C57" s="9">
        <v>2</v>
      </c>
      <c r="D57" s="9">
        <v>3</v>
      </c>
      <c r="E57" s="9" t="str">
        <f>_xlfn.CONCAT(B57, RIGHT(_xlfn.CONCAT("0", D57), 2))</f>
        <v>BZ-2A03</v>
      </c>
      <c r="F57" s="9" t="s">
        <v>829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79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25</v>
      </c>
      <c r="V57" s="9" t="str">
        <f>INDEX('Wand Mapping'!K:K, U57)</f>
        <v>wand_ai_230</v>
      </c>
      <c r="W57" s="9" t="str">
        <f>_xlfn.CONCAT(V57, "_", T57)</f>
        <v>wand_ai_230_TR</v>
      </c>
      <c r="Z57" s="9" t="str">
        <f>IF(ISBLANK(X57), W57, X57)</f>
        <v>wand_ai_230_TR</v>
      </c>
      <c r="AA57" s="9" t="b">
        <v>1</v>
      </c>
      <c r="AD57" s="9" t="b">
        <v>1</v>
      </c>
      <c r="AH57" s="9" t="b">
        <v>1</v>
      </c>
      <c r="AI57" s="9" t="b">
        <v>1</v>
      </c>
      <c r="AJ57" s="9" t="b">
        <v>1</v>
      </c>
      <c r="AK57" s="9" t="b">
        <v>1</v>
      </c>
      <c r="AL57" s="9" t="b">
        <v>1</v>
      </c>
      <c r="AM57" s="9" t="b">
        <v>1</v>
      </c>
      <c r="AN57" s="9" t="b">
        <v>1</v>
      </c>
    </row>
    <row r="58" spans="1:40">
      <c r="A58" s="9" t="s">
        <v>378</v>
      </c>
      <c r="B58" s="9" t="s">
        <v>945</v>
      </c>
      <c r="C58" s="9">
        <v>2</v>
      </c>
      <c r="D58" s="9">
        <v>3</v>
      </c>
      <c r="E58" s="9" t="str">
        <f>_xlfn.CONCAT(B58, RIGHT(_xlfn.CONCAT("0", D58), 2))</f>
        <v>BZ-2B03</v>
      </c>
      <c r="F58" s="9" t="s">
        <v>830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>
        <f>MATCH($A58, 'Spells By School'!E:E, 0)</f>
        <v>83</v>
      </c>
      <c r="O58" s="9" t="e">
        <f>MATCH($A58, 'Spells By School'!F:F, 0)</f>
        <v>#N/A</v>
      </c>
      <c r="P58" s="9" t="e">
        <f ca="1">MATCH($A58, 'Spells By School'!G:G, 0)</f>
        <v>#N/A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>IF(ISNA($J58), IF(ISNA($K58), IF(ISNA($L58), IF(ISNA($M58), IF(ISNA($N58), IF(ISNA($O58), IF(ISNA($P58), IF(ISNA($Q58), IF(ISNA($R58), "###error###", R$1),Q$1),P$1),O$1),N$1),M$1),L$1),K$1),J$1)</f>
        <v>Invocation</v>
      </c>
      <c r="T58" s="9" t="str">
        <f>IF(ISNA($J58), IF(ISNA($K58), IF(ISNA($L58), IF(ISNA($M58), IF(ISNA($N58), IF(ISNA($O58), IF(ISNA($P58), IF(ISNA($Q58), IF(ISNA($R58), "###error###", "WM"),"IL"),"NE"),"EN"),"EV"),"TR"),"DI"),"CO"),"AB")</f>
        <v>EV</v>
      </c>
      <c r="U58" s="9">
        <f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62</v>
      </c>
      <c r="V58" s="9" t="str">
        <f>INDEX('Wand Mapping'!K:K, U58)</f>
        <v>wand_ai_600</v>
      </c>
      <c r="W58" s="9" t="str">
        <f>_xlfn.CONCAT(V58, "_", T58)</f>
        <v>wand_ai_600_EV</v>
      </c>
      <c r="Z58" s="9" t="str">
        <f>IF(ISBLANK(X58), W58, X58)</f>
        <v>wand_ai_600_EV</v>
      </c>
      <c r="AA58" s="9" t="b">
        <v>1</v>
      </c>
      <c r="AD58" s="9" t="b">
        <v>1</v>
      </c>
      <c r="AH58" s="9" t="b">
        <v>1</v>
      </c>
      <c r="AI58" s="9" t="b">
        <v>1</v>
      </c>
      <c r="AJ58" s="9" t="b">
        <v>1</v>
      </c>
      <c r="AK58" s="9" t="b">
        <v>1</v>
      </c>
      <c r="AL58" s="9" t="b">
        <v>1</v>
      </c>
      <c r="AM58" s="9" t="b">
        <v>1</v>
      </c>
    </row>
    <row r="59" spans="1:40">
      <c r="A59" s="9" t="s">
        <v>534</v>
      </c>
      <c r="B59" s="9" t="s">
        <v>946</v>
      </c>
      <c r="C59" s="9">
        <v>2</v>
      </c>
      <c r="D59" s="9">
        <v>3</v>
      </c>
      <c r="E59" s="9" t="str">
        <f>_xlfn.CONCAT(B59, RIGHT(_xlfn.CONCAT("0", D59), 2))</f>
        <v>BZ-2C03</v>
      </c>
      <c r="F59" s="9" t="s">
        <v>831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 t="e">
        <f>MATCH($A59, 'Spells By School'!D:D, 0)</f>
        <v>#N/A</v>
      </c>
      <c r="N59" s="9">
        <f>MATCH($A59, 'Spells By School'!E:E, 0)</f>
        <v>3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Invocation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EV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85</v>
      </c>
      <c r="V59" s="9" t="str">
        <f>INDEX('Wand Mapping'!K:K, U59)</f>
        <v>wand_ai_830</v>
      </c>
      <c r="W59" s="9" t="str">
        <f>_xlfn.CONCAT(V59, "_", T59)</f>
        <v>wand_ai_830_EV</v>
      </c>
      <c r="Z59" s="9" t="str">
        <f>IF(ISBLANK(X59), W59, X59)</f>
        <v>wand_ai_830_EV</v>
      </c>
      <c r="AA59" s="9" t="b">
        <v>1</v>
      </c>
      <c r="AD59" s="9" t="b">
        <v>1</v>
      </c>
      <c r="AH59" s="9" t="b">
        <v>1</v>
      </c>
      <c r="AI59" s="9" t="b">
        <v>1</v>
      </c>
      <c r="AJ59" s="9" t="b">
        <v>1</v>
      </c>
      <c r="AK59" s="9" t="b">
        <v>1</v>
      </c>
      <c r="AL59" s="9" t="b">
        <v>1</v>
      </c>
      <c r="AM59" s="9" t="b">
        <v>1</v>
      </c>
    </row>
    <row r="60" spans="1:40">
      <c r="A60" s="9" t="s">
        <v>445</v>
      </c>
      <c r="B60" s="9" t="s">
        <v>947</v>
      </c>
      <c r="C60" s="9">
        <v>2</v>
      </c>
      <c r="D60" s="9">
        <v>3</v>
      </c>
      <c r="E60" s="9" t="str">
        <f>_xlfn.CONCAT(B60, RIGHT(_xlfn.CONCAT("0", D60), 2))</f>
        <v>BZ-2D03</v>
      </c>
      <c r="F60" s="9" t="s">
        <v>832</v>
      </c>
      <c r="G60" s="9" t="s">
        <v>655</v>
      </c>
      <c r="H60" s="9" t="s">
        <v>652</v>
      </c>
      <c r="J60" s="9" t="e">
        <f>MATCH($A60, 'Spells By School'!A:A, 0)</f>
        <v>#N/A</v>
      </c>
      <c r="K60" s="9" t="e">
        <f>MATCH($A60, 'Spells By School'!B:B, 0)</f>
        <v>#N/A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>
        <f ca="1">MATCH($A60, 'Spells By School'!G:G, 0)</f>
        <v>32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 ca="1">IF(ISNA($J60), IF(ISNA($K60), IF(ISNA($L60), IF(ISNA($M60), IF(ISNA($N60), IF(ISNA($O60), IF(ISNA($P60), IF(ISNA($Q60), IF(ISNA($R60), "###error###", R$1),Q$1),P$1),O$1),N$1),M$1),L$1),K$1),J$1)</f>
        <v>Necromancy</v>
      </c>
      <c r="T60" s="9" t="str">
        <f ca="1">IF(ISNA($J60), IF(ISNA($K60), IF(ISNA($L60), IF(ISNA($M60), IF(ISNA($N60), IF(ISNA($O60), IF(ISNA($P60), IF(ISNA($Q60), IF(ISNA($R60), "###error###", "WM"),"IL"),"NE"),"EN"),"EV"),"TR"),"DI"),"CO"),"AB")</f>
        <v>NE</v>
      </c>
      <c r="U60" s="9">
        <f ca="1"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72</v>
      </c>
      <c r="V60" s="9" t="str">
        <f ca="1">INDEX('Wand Mapping'!K:K, U60)</f>
        <v>wand_ai_700</v>
      </c>
      <c r="W60" s="9" t="str">
        <f ca="1">_xlfn.CONCAT(V60, "_", T60)</f>
        <v>wand_ai_700_NE</v>
      </c>
      <c r="Z60" s="9" t="str">
        <f ca="1">IF(ISBLANK(X60), W60, X60)</f>
        <v>wand_ai_700_NE</v>
      </c>
      <c r="AA60" s="9" t="b">
        <v>1</v>
      </c>
      <c r="AD60" s="9" t="b">
        <v>1</v>
      </c>
      <c r="AH60" s="9" t="b">
        <v>1</v>
      </c>
      <c r="AI60" s="9" t="b">
        <v>1</v>
      </c>
      <c r="AJ60" s="9" t="b">
        <v>1</v>
      </c>
      <c r="AK60" s="9" t="b">
        <v>1</v>
      </c>
      <c r="AL60" s="9" t="b">
        <v>1</v>
      </c>
      <c r="AM60" s="9" t="b">
        <v>1</v>
      </c>
    </row>
    <row r="61" spans="1:40">
      <c r="A61" s="9" t="s">
        <v>540</v>
      </c>
      <c r="B61" s="9" t="s">
        <v>948</v>
      </c>
      <c r="C61" s="9">
        <v>2</v>
      </c>
      <c r="D61" s="9">
        <v>3</v>
      </c>
      <c r="E61" s="9" t="str">
        <f>_xlfn.CONCAT(B61, RIGHT(_xlfn.CONCAT("0", D61), 2))</f>
        <v>BZ-2E03</v>
      </c>
      <c r="F61" s="9" t="s">
        <v>833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>
        <f>MATCH($A61, 'Spells By School'!D:D, 0)</f>
        <v>88</v>
      </c>
      <c r="N61" s="9" t="e">
        <f>MATCH($A61, 'Spells By School'!E:E, 0)</f>
        <v>#N/A</v>
      </c>
      <c r="O61" s="9" t="e">
        <f>MATCH($A61, 'Spells By School'!F:F, 0)</f>
        <v>#N/A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Transmutation</v>
      </c>
      <c r="T61" s="9" t="str">
        <f>IF(ISNA($J61), IF(ISNA($K61), IF(ISNA($L61), IF(ISNA($M61), IF(ISNA($N61), IF(ISNA($O61), IF(ISNA($P61), IF(ISNA($Q61), IF(ISNA($R61), "###error###", "WM"),"IL"),"NE"),"EN"),"EV"),"TR"),"DI"),"CO"),"AB")</f>
        <v>TR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86</v>
      </c>
      <c r="V61" s="9" t="str">
        <f>INDEX('Wand Mapping'!K:K, U61)</f>
        <v>wand_ai_840</v>
      </c>
      <c r="W61" s="9" t="str">
        <f>_xlfn.CONCAT(V61, "_", T61)</f>
        <v>wand_ai_840_TR</v>
      </c>
      <c r="Z61" s="9" t="str">
        <f>IF(ISBLANK(X61), W61, X61)</f>
        <v>wand_ai_840_TR</v>
      </c>
    </row>
    <row r="62" spans="1:40">
      <c r="A62" s="9" t="s">
        <v>11</v>
      </c>
      <c r="B62" s="9" t="s">
        <v>949</v>
      </c>
      <c r="C62" s="9">
        <v>2</v>
      </c>
      <c r="D62" s="9">
        <v>3</v>
      </c>
      <c r="E62" s="9" t="str">
        <f>_xlfn.CONCAT(B62, RIGHT(_xlfn.CONCAT("0", D62), 2))</f>
        <v>BZ-2F03</v>
      </c>
      <c r="F62" s="9" t="s">
        <v>834</v>
      </c>
      <c r="G62" s="9" t="s">
        <v>655</v>
      </c>
      <c r="H62" s="9" t="s">
        <v>652</v>
      </c>
      <c r="J62" s="9" t="e">
        <f>MATCH($A62, 'Spells By School'!A:A, 0)</f>
        <v>#N/A</v>
      </c>
      <c r="K62" s="9">
        <f>MATCH($A62, 'Spells By School'!B:B, 0)</f>
        <v>59</v>
      </c>
      <c r="L62" s="9" t="e">
        <f>MATCH($A62, 'Spells By School'!C:C, 0)</f>
        <v>#N/A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Conjuration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CO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2</v>
      </c>
      <c r="V62" s="9" t="str">
        <f>INDEX('Wand Mapping'!K:K, U62)</f>
        <v>wand_ai_000</v>
      </c>
      <c r="W62" s="9" t="str">
        <f>_xlfn.CONCAT(V62, "_", T62)</f>
        <v>wand_ai_000_CO</v>
      </c>
      <c r="Z62" s="9" t="str">
        <f>IF(ISBLANK(X62), W62, X62)</f>
        <v>wand_ai_000_CO</v>
      </c>
    </row>
    <row r="63" spans="1:40">
      <c r="A63" s="9" t="s">
        <v>535</v>
      </c>
      <c r="B63" s="9" t="s">
        <v>950</v>
      </c>
      <c r="C63" s="9">
        <v>2</v>
      </c>
      <c r="D63" s="9">
        <v>3</v>
      </c>
      <c r="E63" s="9" t="str">
        <f>_xlfn.CONCAT(B63, RIGHT(_xlfn.CONCAT("0", D63), 2))</f>
        <v>BZ-2G03</v>
      </c>
      <c r="F63" s="9" t="s">
        <v>835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 t="e">
        <f>MATCH($A63, 'Spells By School'!E:E, 0)</f>
        <v>#N/A</v>
      </c>
      <c r="O63" s="9">
        <f>MATCH($A63, 'Spells By School'!F:F, 0)</f>
        <v>43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Enchantment</v>
      </c>
      <c r="T63" s="9" t="str">
        <f>IF(ISNA($J63), IF(ISNA($K63), IF(ISNA($L63), IF(ISNA($M63), IF(ISNA($N63), IF(ISNA($O63), IF(ISNA($P63), IF(ISNA($Q63), IF(ISNA($R63), "###error###", "WM"),"IL"),"NE"),"EN"),"EV"),"TR"),"DI"),"CO"),"AB")</f>
        <v>EN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85</v>
      </c>
      <c r="V63" s="9" t="str">
        <f>INDEX('Wand Mapping'!K:K, U63)</f>
        <v>wand_ai_830</v>
      </c>
      <c r="W63" s="9" t="str">
        <f>_xlfn.CONCAT(V63, "_", T63)</f>
        <v>wand_ai_830_EN</v>
      </c>
      <c r="Z63" s="9" t="str">
        <f>IF(ISBLANK(X63), W63, X63)</f>
        <v>wand_ai_830_EN</v>
      </c>
    </row>
    <row r="64" spans="1:40">
      <c r="A64" s="9" t="s">
        <v>49</v>
      </c>
      <c r="B64" s="9" t="s">
        <v>951</v>
      </c>
      <c r="C64" s="9">
        <v>2</v>
      </c>
      <c r="D64" s="9">
        <v>3</v>
      </c>
      <c r="E64" s="9" t="str">
        <f>_xlfn.CONCAT(B64, RIGHT(_xlfn.CONCAT("0", D64), 2))</f>
        <v>BZ-2H03</v>
      </c>
      <c r="F64" s="9" t="s">
        <v>836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 t="e">
        <f>MATCH($A64, 'Spells By School'!E:E, 0)</f>
        <v>#N/A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>
        <f>MATCH($A64, 'Spells By School'!I:I, 0)</f>
        <v>2</v>
      </c>
      <c r="S64" s="9" t="str">
        <f ca="1">IF(ISNA($J64), IF(ISNA($K64), IF(ISNA($L64), IF(ISNA($M64), IF(ISNA($N64), IF(ISNA($O64), IF(ISNA($P64), IF(ISNA($Q64), IF(ISNA($R64), "###error###", R$1),Q$1),P$1),O$1),N$1),M$1),L$1),K$1),J$1)</f>
        <v>Wild Magic</v>
      </c>
      <c r="T64" s="9" t="str">
        <f ca="1">IF(ISNA($J64), IF(ISNA($K64), IF(ISNA($L64), IF(ISNA($M64), IF(ISNA($N64), IF(ISNA($O64), IF(ISNA($P64), IF(ISNA($Q64), IF(ISNA($R64), "###error###", "WM"),"IL"),"NE"),"EN"),"EV"),"TR"),"DI"),"CO"),"AB")</f>
        <v>WM</v>
      </c>
      <c r="U64" s="9">
        <f ca="1"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9</v>
      </c>
      <c r="V64" s="9" t="str">
        <f ca="1">INDEX('Wand Mapping'!K:K, U64)</f>
        <v>wand_ai_070</v>
      </c>
      <c r="W64" s="9" t="str">
        <f ca="1">_xlfn.CONCAT(V64, "_", T64)</f>
        <v>wand_ai_070_WM</v>
      </c>
      <c r="Z64" s="9" t="str">
        <f ca="1">IF(ISBLANK(X64), W64, X64)</f>
        <v>wand_ai_070_WM</v>
      </c>
    </row>
    <row r="65" spans="1:40">
      <c r="A65" s="9" t="s">
        <v>418</v>
      </c>
      <c r="B65" s="9" t="s">
        <v>952</v>
      </c>
      <c r="C65" s="9">
        <v>2</v>
      </c>
      <c r="D65" s="9">
        <v>3</v>
      </c>
      <c r="E65" s="9" t="str">
        <f>_xlfn.CONCAT(B65, RIGHT(_xlfn.CONCAT("0", D65), 2))</f>
        <v>BZ-2I03</v>
      </c>
      <c r="F65" s="9" t="s">
        <v>837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 t="e">
        <f>MATCH($A65, 'Spells By School'!F:F, 0)</f>
        <v>#N/A</v>
      </c>
      <c r="P65" s="9" t="e">
        <f ca="1">MATCH($A65, 'Spells By School'!G:G, 0)</f>
        <v>#N/A</v>
      </c>
      <c r="Q65" s="9">
        <f>MATCH($A65, 'Spells By School'!H:H, 0)</f>
        <v>7</v>
      </c>
      <c r="R65" s="9" t="e">
        <f>MATCH($A65, 'Spells By School'!I:I, 0)</f>
        <v>#N/A</v>
      </c>
      <c r="S65" s="9" t="str">
        <f ca="1">IF(ISNA($J65), IF(ISNA($K65), IF(ISNA($L65), IF(ISNA($M65), IF(ISNA($N65), IF(ISNA($O65), IF(ISNA($P65), IF(ISNA($Q65), IF(ISNA($R65), "###error###", R$1),Q$1),P$1),O$1),N$1),M$1),L$1),K$1),J$1)</f>
        <v>Illusion</v>
      </c>
      <c r="T65" s="9" t="str">
        <f ca="1">IF(ISNA($J65), IF(ISNA($K65), IF(ISNA($L65), IF(ISNA($M65), IF(ISNA($N65), IF(ISNA($O65), IF(ISNA($P65), IF(ISNA($Q65), IF(ISNA($R65), "###error###", "WM"),"IL"),"NE"),"EN"),"EV"),"TR"),"DI"),"CO"),"AB")</f>
        <v>IL</v>
      </c>
      <c r="U65" s="9">
        <f ca="1"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68</v>
      </c>
      <c r="V65" s="9" t="str">
        <f ca="1">INDEX('Wand Mapping'!K:K, U65)</f>
        <v>wand_ai_660</v>
      </c>
      <c r="W65" s="9" t="str">
        <f ca="1">_xlfn.CONCAT(V65, "_", T65)</f>
        <v>wand_ai_660_IL</v>
      </c>
      <c r="Z65" s="9" t="str">
        <f ca="1">IF(ISBLANK(X65), W65, X65)</f>
        <v>wand_ai_660_IL</v>
      </c>
    </row>
    <row r="66" spans="1:40">
      <c r="A66" s="29" t="s">
        <v>94</v>
      </c>
      <c r="B66" s="9" t="s">
        <v>953</v>
      </c>
      <c r="C66" s="9">
        <v>2</v>
      </c>
      <c r="D66" s="9">
        <v>3</v>
      </c>
      <c r="E66" s="9" t="str">
        <f>_xlfn.CONCAT(B66, RIGHT(_xlfn.CONCAT("0", D66), 2))</f>
        <v>BZ-2J03</v>
      </c>
      <c r="F66" s="9" t="s">
        <v>838</v>
      </c>
      <c r="G66" s="9" t="s">
        <v>655</v>
      </c>
      <c r="H66" s="9" t="s">
        <v>652</v>
      </c>
      <c r="J66" s="9" t="e">
        <f>MATCH($A66, 'Spells By School'!A:A, 0)</f>
        <v>#N/A</v>
      </c>
      <c r="K66" s="9">
        <f>MATCH($A66, 'Spells By School'!B:B, 0)</f>
        <v>37</v>
      </c>
      <c r="L66" s="9" t="e">
        <f>MATCH($A66, 'Spells By School'!C:C, 0)</f>
        <v>#N/A</v>
      </c>
      <c r="M66" s="9" t="e">
        <f>MATCH($A66, 'Spells By School'!D:D, 0)</f>
        <v>#N/A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Conjuration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CO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17</v>
      </c>
      <c r="V66" s="9" t="str">
        <f>INDEX('Wand Mapping'!K:K, U66)</f>
        <v>wand_ai_150</v>
      </c>
      <c r="W66" s="9" t="str">
        <f>_xlfn.CONCAT(V66, "_", T66)</f>
        <v>wand_ai_150_CO</v>
      </c>
      <c r="Z66" s="9" t="str">
        <f>IF(ISBLANK(X66), W66, X66)</f>
        <v>wand_ai_150_CO</v>
      </c>
    </row>
    <row r="67" spans="1:40">
      <c r="A67" s="9" t="s">
        <v>854</v>
      </c>
      <c r="B67" s="9" t="s">
        <v>954</v>
      </c>
      <c r="C67" s="9">
        <v>2</v>
      </c>
      <c r="D67" s="9">
        <v>3</v>
      </c>
      <c r="E67" s="9" t="str">
        <f>_xlfn.CONCAT(B67, RIGHT(_xlfn.CONCAT("0", D67), 2))</f>
        <v>BZ-2K03</v>
      </c>
      <c r="F67" s="9" t="s">
        <v>839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93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 t="e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#N/A</v>
      </c>
      <c r="V67" s="9" t="e">
        <f>INDEX('Wand Mapping'!K:K, U67)</f>
        <v>#N/A</v>
      </c>
      <c r="W67" s="9" t="e">
        <f>_xlfn.CONCAT(V67, "_", T67)</f>
        <v>#N/A</v>
      </c>
      <c r="X67" s="6" t="s">
        <v>1960</v>
      </c>
      <c r="Z67" s="9" t="str">
        <f>IF(ISBLANK(X67), W67, X67)</f>
        <v>wand_ai_080_TR</v>
      </c>
    </row>
    <row r="68" spans="1:40">
      <c r="A68" s="9" t="s">
        <v>225</v>
      </c>
      <c r="B68" s="9" t="s">
        <v>955</v>
      </c>
      <c r="C68" s="9">
        <v>2</v>
      </c>
      <c r="D68" s="9">
        <v>3</v>
      </c>
      <c r="E68" s="9" t="str">
        <f>_xlfn.CONCAT(B68, RIGHT(_xlfn.CONCAT("0", D68), 2))</f>
        <v>BZ-2L03</v>
      </c>
      <c r="F68" s="9" t="s">
        <v>855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3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39</v>
      </c>
      <c r="V68" s="9" t="str">
        <f ca="1">INDEX('Wand Mapping'!K:K, U68)</f>
        <v>wand_ai_370</v>
      </c>
      <c r="W68" s="9" t="str">
        <f ca="1">_xlfn.CONCAT(V68, "_", T68)</f>
        <v>wand_ai_370_NE</v>
      </c>
      <c r="Z68" s="9" t="str">
        <f ca="1">IF(ISBLANK(X68), W68, X68)</f>
        <v>wand_ai_370_NE</v>
      </c>
    </row>
    <row r="69" spans="1:40">
      <c r="A69" s="9" t="s">
        <v>627</v>
      </c>
      <c r="B69" s="9" t="s">
        <v>956</v>
      </c>
      <c r="C69" s="9">
        <v>2</v>
      </c>
      <c r="D69" s="9">
        <v>3</v>
      </c>
      <c r="E69" s="9" t="str">
        <f>_xlfn.CONCAT(B69, RIGHT(_xlfn.CONCAT("0", D69), 2))</f>
        <v>BZ-2M03</v>
      </c>
      <c r="F69" s="9" t="s">
        <v>856</v>
      </c>
      <c r="G69" s="9" t="s">
        <v>655</v>
      </c>
      <c r="H69" s="9" t="s">
        <v>652</v>
      </c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>
        <f>MATCH($A69, 'Spells By School'!D:D, 0)</f>
        <v>4</v>
      </c>
      <c r="N69" s="9" t="e">
        <f>MATCH($A69, 'Spells By School'!E:E, 0)</f>
        <v>#N/A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Transmutation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TR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100</v>
      </c>
      <c r="V69" s="9" t="str">
        <f>INDEX('Wand Mapping'!K:K, U69)</f>
        <v>wand_ai_980</v>
      </c>
      <c r="W69" s="9" t="str">
        <f>_xlfn.CONCAT(V69, "_", T69)</f>
        <v>wand_ai_980_TR</v>
      </c>
      <c r="Z69" s="9" t="str">
        <f>IF(ISBLANK(X69), W69, X69)</f>
        <v>wand_ai_980_TR</v>
      </c>
    </row>
    <row r="70" spans="1:40">
      <c r="A70" s="9" t="s">
        <v>45</v>
      </c>
      <c r="B70" s="9" t="s">
        <v>957</v>
      </c>
      <c r="C70" s="9">
        <v>2</v>
      </c>
      <c r="D70" s="9">
        <v>3</v>
      </c>
      <c r="E70" s="9" t="str">
        <f>_xlfn.CONCAT(B70, RIGHT(_xlfn.CONCAT("0", D70), 2))</f>
        <v>BZ-2N03</v>
      </c>
      <c r="F70" s="9" t="s">
        <v>857</v>
      </c>
      <c r="G70" s="9" t="s">
        <v>655</v>
      </c>
      <c r="H70" s="9" t="s">
        <v>652</v>
      </c>
      <c r="J70" s="9" t="e">
        <f>MATCH($A70, 'Spells By School'!A:A, 0)</f>
        <v>#N/A</v>
      </c>
      <c r="K70" s="9">
        <f>MATCH($A70, 'Spells By School'!B:B, 0)</f>
        <v>12</v>
      </c>
      <c r="L70" s="9" t="e">
        <f>MATCH($A70, 'Spells By School'!C:C, 0)</f>
        <v>#N/A</v>
      </c>
      <c r="M70" s="9" t="e">
        <f>MATCH($A70, 'Spells By School'!D:D, 0)</f>
        <v>#N/A</v>
      </c>
      <c r="N70" s="9" t="e">
        <f>MATCH($A70, 'Spells By School'!E:E, 0)</f>
        <v>#N/A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Conjuration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CO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9</v>
      </c>
      <c r="V70" s="9" t="str">
        <f>INDEX('Wand Mapping'!K:K, U70)</f>
        <v>wand_ai_070</v>
      </c>
      <c r="W70" s="9" t="str">
        <f>_xlfn.CONCAT(V70, "_", T70)</f>
        <v>wand_ai_070_CO</v>
      </c>
      <c r="Z70" s="9" t="str">
        <f>IF(ISBLANK(X70), W70, X70)</f>
        <v>wand_ai_070_CO</v>
      </c>
    </row>
    <row r="71" spans="1:40">
      <c r="A71" s="9" t="s">
        <v>629</v>
      </c>
      <c r="B71" s="9" t="s">
        <v>958</v>
      </c>
      <c r="C71" s="9">
        <v>2</v>
      </c>
      <c r="D71" s="9">
        <v>3</v>
      </c>
      <c r="E71" s="9" t="str">
        <f>_xlfn.CONCAT(B71, RIGHT(_xlfn.CONCAT("0", D71), 2))</f>
        <v>BZ-2O03</v>
      </c>
      <c r="F71" s="9" t="s">
        <v>858</v>
      </c>
      <c r="G71" s="9" t="s">
        <v>655</v>
      </c>
      <c r="H71" s="9" t="s">
        <v>652</v>
      </c>
      <c r="J71" s="9" t="e">
        <f>MATCH($A71, 'Spells By School'!A:A, 0)</f>
        <v>#N/A</v>
      </c>
      <c r="K71" s="9" t="e">
        <f>MATCH($A71, 'Spells By School'!B:B, 0)</f>
        <v>#N/A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>
        <f>MATCH($A71, 'Spells By School'!F:F, 0)</f>
        <v>6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Enchantment</v>
      </c>
      <c r="T71" s="9" t="str">
        <f>IF(ISNA($J71), IF(ISNA($K71), IF(ISNA($L71), IF(ISNA($M71), IF(ISNA($N71), IF(ISNA($O71), IF(ISNA($P71), IF(ISNA($Q71), IF(ISNA($R71), "###error###", "WM"),"IL"),"NE"),"EN"),"EV"),"TR"),"DI"),"CO"),"AB")</f>
        <v>EN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100</v>
      </c>
      <c r="V71" s="9" t="str">
        <f>INDEX('Wand Mapping'!K:K, U71)</f>
        <v>wand_ai_980</v>
      </c>
      <c r="W71" s="9" t="str">
        <f>_xlfn.CONCAT(V71, "_", T71)</f>
        <v>wand_ai_980_EN</v>
      </c>
      <c r="Z71" s="9" t="str">
        <f>IF(ISBLANK(X71), W71, X71)</f>
        <v>wand_ai_980_EN</v>
      </c>
    </row>
    <row r="72" spans="1:40">
      <c r="A72" s="21" t="s">
        <v>516</v>
      </c>
      <c r="B72" s="9" t="s">
        <v>959</v>
      </c>
      <c r="C72" s="9">
        <v>2</v>
      </c>
      <c r="D72" s="9">
        <v>3</v>
      </c>
      <c r="E72" s="9" t="str">
        <f>_xlfn.CONCAT(B72, RIGHT(_xlfn.CONCAT("0", D72), 2))</f>
        <v>BZ-2P03</v>
      </c>
      <c r="F72" s="9" t="s">
        <v>859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13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83</v>
      </c>
      <c r="V72" s="9" t="str">
        <f>INDEX('Wand Mapping'!K:K, U72)</f>
        <v>wand_ai_810</v>
      </c>
      <c r="W72" s="9" t="str">
        <f>_xlfn.CONCAT(V72, "_", T72)</f>
        <v>wand_ai_810_DI</v>
      </c>
      <c r="Z72" s="9" t="str">
        <f>IF(ISBLANK(X72), W72, X72)</f>
        <v>wand_ai_810_DI</v>
      </c>
      <c r="AN72" s="9" t="b">
        <v>1</v>
      </c>
    </row>
    <row r="73" spans="1:40">
      <c r="A73" s="9" t="s">
        <v>417</v>
      </c>
      <c r="B73" s="9" t="s">
        <v>960</v>
      </c>
      <c r="C73" s="9">
        <v>2</v>
      </c>
      <c r="D73" s="9">
        <v>3</v>
      </c>
      <c r="E73" s="9" t="str">
        <f>_xlfn.CONCAT(B73, RIGHT(_xlfn.CONCAT("0", D73), 2))</f>
        <v>BZ-2Q03</v>
      </c>
      <c r="F73" s="9" t="s">
        <v>860</v>
      </c>
      <c r="G73" s="9" t="s">
        <v>655</v>
      </c>
      <c r="H73" s="9" t="s">
        <v>652</v>
      </c>
      <c r="J73" s="9" t="e">
        <f>MATCH($A73, 'Spells By School'!A:A, 0)</f>
        <v>#N/A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>
        <f>MATCH($A73, 'Spells By School'!E:E, 0)</f>
        <v>30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Invocation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EV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68</v>
      </c>
      <c r="V73" s="9" t="str">
        <f>INDEX('Wand Mapping'!K:K, U73)</f>
        <v>wand_ai_660</v>
      </c>
      <c r="W73" s="9" t="str">
        <f>_xlfn.CONCAT(V73, "_", T73)</f>
        <v>wand_ai_660_EV</v>
      </c>
      <c r="Z73" s="9" t="str">
        <f>IF(ISBLANK(X73), W73, X73)</f>
        <v>wand_ai_660_EV</v>
      </c>
    </row>
    <row r="74" spans="1:40">
      <c r="A74" s="9" t="s">
        <v>628</v>
      </c>
      <c r="B74" s="9" t="s">
        <v>961</v>
      </c>
      <c r="C74" s="9">
        <v>2</v>
      </c>
      <c r="D74" s="9">
        <v>3</v>
      </c>
      <c r="E74" s="9" t="str">
        <f>_xlfn.CONCAT(B74, RIGHT(_xlfn.CONCAT("0", D74), 2))</f>
        <v>BZ-2R03</v>
      </c>
      <c r="F74" s="9" t="s">
        <v>861</v>
      </c>
      <c r="G74" s="9" t="s">
        <v>655</v>
      </c>
      <c r="H74" s="9" t="s">
        <v>652</v>
      </c>
      <c r="J74" s="9" t="e">
        <f>MATCH($A74, 'Spells By School'!A:A, 0)</f>
        <v>#N/A</v>
      </c>
      <c r="K74" s="9" t="e">
        <f>MATCH($A74, 'Spells By School'!B:B, 0)</f>
        <v>#N/A</v>
      </c>
      <c r="L74" s="9" t="e">
        <f>MATCH($A74, 'Spells By School'!C:C, 0)</f>
        <v>#N/A</v>
      </c>
      <c r="M74" s="9" t="e">
        <f>MATCH($A74, 'Spells By School'!D:D, 0)</f>
        <v>#N/A</v>
      </c>
      <c r="N74" s="9">
        <f>MATCH($A74, 'Spells By School'!E:E, 0)</f>
        <v>34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Invocation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EV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100</v>
      </c>
      <c r="V74" s="9" t="str">
        <f>INDEX('Wand Mapping'!K:K, U74)</f>
        <v>wand_ai_980</v>
      </c>
      <c r="W74" s="9" t="str">
        <f>_xlfn.CONCAT(V74, "_", T74)</f>
        <v>wand_ai_980_EV</v>
      </c>
      <c r="Z74" s="9" t="str">
        <f>IF(ISBLANK(X74), W74, X74)</f>
        <v>wand_ai_980_EV</v>
      </c>
      <c r="AN74" s="9" t="b">
        <v>1</v>
      </c>
    </row>
    <row r="75" spans="1:40">
      <c r="A75" s="30" t="s">
        <v>164</v>
      </c>
      <c r="B75" s="9" t="s">
        <v>962</v>
      </c>
      <c r="C75" s="9">
        <v>2</v>
      </c>
      <c r="D75" s="9">
        <v>3</v>
      </c>
      <c r="E75" s="9" t="str">
        <f>_xlfn.CONCAT(B75, RIGHT(_xlfn.CONCAT("0", D75), 2))</f>
        <v>BZ-2S03</v>
      </c>
      <c r="F75" s="9" t="s">
        <v>862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 t="e">
        <f>MATCH($A75, 'Spells By School'!E:E, 0)</f>
        <v>#N/A</v>
      </c>
      <c r="O75" s="9">
        <f>MATCH($A75, 'Spells By School'!F:F, 0)</f>
        <v>32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Enchantment</v>
      </c>
      <c r="T75" s="9" t="str">
        <f>IF(ISNA($J75), IF(ISNA($K75), IF(ISNA($L75), IF(ISNA($M75), IF(ISNA($N75), IF(ISNA($O75), IF(ISNA($P75), IF(ISNA($Q75), IF(ISNA($R75), "###error###", "WM"),"IL"),"NE"),"EN"),"EV"),"TR"),"DI"),"CO"),"AB")</f>
        <v>EN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29</v>
      </c>
      <c r="V75" s="9" t="str">
        <f>INDEX('Wand Mapping'!K:K, U75)</f>
        <v>wand_ai_270</v>
      </c>
      <c r="W75" s="9" t="str">
        <f>_xlfn.CONCAT(V75, "_", T75)</f>
        <v>wand_ai_270_EN</v>
      </c>
      <c r="Z75" s="9" t="str">
        <f>IF(ISBLANK(X75), W75, X75)</f>
        <v>wand_ai_270_EN</v>
      </c>
    </row>
    <row r="76" spans="1:40">
      <c r="A76" s="9" t="s">
        <v>371</v>
      </c>
      <c r="B76" s="9" t="s">
        <v>964</v>
      </c>
      <c r="C76" s="9">
        <v>2</v>
      </c>
      <c r="D76" s="9">
        <v>3</v>
      </c>
      <c r="E76" s="9" t="str">
        <f>_xlfn.CONCAT(B76, RIGHT(_xlfn.CONCAT("0", D76), 2))</f>
        <v>BZ-2U03</v>
      </c>
      <c r="F76" s="9" t="s">
        <v>864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57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61</v>
      </c>
      <c r="V76" s="9" t="str">
        <f>INDEX('Wand Mapping'!K:K, U76)</f>
        <v>wand_ai_590</v>
      </c>
      <c r="W76" s="9" t="str">
        <f>_xlfn.CONCAT(V76, "_", T76)</f>
        <v>wand_ai_590_TR</v>
      </c>
      <c r="Z76" s="9" t="str">
        <f>IF(ISBLANK(X76), W76, X76)</f>
        <v>wand_ai_590_TR</v>
      </c>
    </row>
    <row r="77" spans="1:40">
      <c r="A77" s="9" t="s">
        <v>218</v>
      </c>
      <c r="B77" s="9" t="s">
        <v>965</v>
      </c>
      <c r="C77" s="9">
        <v>2</v>
      </c>
      <c r="D77" s="9">
        <v>3</v>
      </c>
      <c r="E77" s="9" t="str">
        <f>_xlfn.CONCAT(B77, RIGHT(_xlfn.CONCAT("0", D77), 2))</f>
        <v>BZ-2V03</v>
      </c>
      <c r="F77" s="9" t="s">
        <v>865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>
        <f>MATCH($A77, 'Spells By School'!D:D, 0)</f>
        <v>65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 t="e">
        <f>MATCH($A77, 'Spells By School'!H:H, 0)</f>
        <v>#N/A</v>
      </c>
      <c r="R77" s="9" t="e">
        <f>MATCH($A77, 'Spells By School'!I:I, 0)</f>
        <v>#N/A</v>
      </c>
      <c r="S77" s="9" t="str">
        <f>IF(ISNA($J77), IF(ISNA($K77), IF(ISNA($L77), IF(ISNA($M77), IF(ISNA($N77), IF(ISNA($O77), IF(ISNA($P77), IF(ISNA($Q77), IF(ISNA($R77), "###error###", R$1),Q$1),P$1),O$1),N$1),M$1),L$1),K$1),J$1)</f>
        <v>Transmutation</v>
      </c>
      <c r="T77" s="9" t="str">
        <f>IF(ISNA($J77), IF(ISNA($K77), IF(ISNA($L77), IF(ISNA($M77), IF(ISNA($N77), IF(ISNA($O77), IF(ISNA($P77), IF(ISNA($Q77), IF(ISNA($R77), "###error###", "WM"),"IL"),"NE"),"EN"),"EV"),"TR"),"DI"),"CO"),"AB")</f>
        <v>TR</v>
      </c>
      <c r="U77" s="9">
        <f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38</v>
      </c>
      <c r="V77" s="9" t="str">
        <f>INDEX('Wand Mapping'!K:K, U77)</f>
        <v>wand_ai_360</v>
      </c>
      <c r="W77" s="9" t="str">
        <f>_xlfn.CONCAT(V77, "_", T77)</f>
        <v>wand_ai_360_TR</v>
      </c>
      <c r="Z77" s="9" t="str">
        <f>IF(ISBLANK(X77), W77, X77)</f>
        <v>wand_ai_360_TR</v>
      </c>
    </row>
    <row r="78" spans="1:40">
      <c r="A78" s="9" t="s">
        <v>332</v>
      </c>
      <c r="B78" s="9" t="s">
        <v>966</v>
      </c>
      <c r="C78" s="9">
        <v>2</v>
      </c>
      <c r="D78" s="9">
        <v>3</v>
      </c>
      <c r="E78" s="9" t="str">
        <f>_xlfn.CONCAT(B78, RIGHT(_xlfn.CONCAT("0", D78), 2))</f>
        <v>BZ-2W03</v>
      </c>
      <c r="F78" s="9" t="s">
        <v>866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>
        <f ca="1">MATCH($A78, 'Spells By School'!G:G, 0)</f>
        <v>64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Necromancy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NE</v>
      </c>
      <c r="U78" s="9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54</v>
      </c>
      <c r="V78" s="9" t="str">
        <f ca="1">INDEX('Wand Mapping'!K:K, U78)</f>
        <v>wand_ai_520</v>
      </c>
      <c r="W78" s="9" t="str">
        <f ca="1">_xlfn.CONCAT(V78, "_", T78)</f>
        <v>wand_ai_520_NE</v>
      </c>
      <c r="Z78" s="9" t="str">
        <f ca="1">IF(ISBLANK(X78), W78, X78)</f>
        <v>wand_ai_520_NE</v>
      </c>
    </row>
    <row r="79" spans="1:40" s="17" customFormat="1">
      <c r="A79" s="9" t="s">
        <v>283</v>
      </c>
      <c r="B79" s="9" t="s">
        <v>967</v>
      </c>
      <c r="C79" s="9">
        <v>2</v>
      </c>
      <c r="D79" s="9">
        <v>3</v>
      </c>
      <c r="E79" s="9" t="str">
        <f>_xlfn.CONCAT(B79, RIGHT(_xlfn.CONCAT("0", D79), 2))</f>
        <v>BZ-2X03</v>
      </c>
      <c r="F79" s="9" t="s">
        <v>867</v>
      </c>
      <c r="G79" s="9" t="s">
        <v>655</v>
      </c>
      <c r="H79" s="9" t="s">
        <v>652</v>
      </c>
      <c r="I79" s="9"/>
      <c r="J79" s="9" t="e">
        <f>MATCH($A79, 'Spells By School'!A:A, 0)</f>
        <v>#N/A</v>
      </c>
      <c r="K79" s="9" t="e">
        <f>MATCH($A79, 'Spells By School'!B:B, 0)</f>
        <v>#N/A</v>
      </c>
      <c r="L79" s="9" t="e">
        <f>MATCH($A79, 'Spells By School'!C:C, 0)</f>
        <v>#N/A</v>
      </c>
      <c r="M79" s="9" t="e">
        <f>MATCH($A79, 'Spells By School'!D:D, 0)</f>
        <v>#N/A</v>
      </c>
      <c r="N79" s="9">
        <f>MATCH($A79, 'Spells By School'!E:E, 0)</f>
        <v>72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Invocation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EV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47</v>
      </c>
      <c r="V79" s="9" t="str">
        <f>INDEX('Wand Mapping'!K:K, U79)</f>
        <v>wand_ai_450</v>
      </c>
      <c r="W79" s="9" t="str">
        <f>_xlfn.CONCAT(V79, "_", T79)</f>
        <v>wand_ai_450_EV</v>
      </c>
      <c r="X79" s="9"/>
      <c r="Y79" s="9"/>
      <c r="Z79" s="9" t="str">
        <f>IF(ISBLANK(X79), W79, X79)</f>
        <v>wand_ai_450_EV</v>
      </c>
    </row>
    <row r="80" spans="1:40">
      <c r="A80" s="9" t="s">
        <v>154</v>
      </c>
      <c r="B80" s="9" t="s">
        <v>968</v>
      </c>
      <c r="C80" s="9">
        <v>2</v>
      </c>
      <c r="D80" s="9">
        <v>3</v>
      </c>
      <c r="E80" s="9" t="str">
        <f>_xlfn.CONCAT(B80, RIGHT(_xlfn.CONCAT("0", D80), 2))</f>
        <v>BZ-2Y03</v>
      </c>
      <c r="F80" s="9" t="s">
        <v>868</v>
      </c>
      <c r="G80" s="9" t="s">
        <v>655</v>
      </c>
      <c r="H80" s="9" t="s">
        <v>652</v>
      </c>
      <c r="J80" s="9" t="e">
        <f>MATCH($A80, 'Spells By School'!A:A, 0)</f>
        <v>#N/A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>
        <f>MATCH($A80, 'Spells By School'!E:E, 0)</f>
        <v>22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Invocation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EV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27</v>
      </c>
      <c r="V80" s="9" t="str">
        <f>INDEX('Wand Mapping'!K:K, U80)</f>
        <v>wand_ai_250</v>
      </c>
      <c r="W80" s="9" t="str">
        <f>_xlfn.CONCAT(V80, "_", T80)</f>
        <v>wand_ai_250_EV</v>
      </c>
      <c r="Z80" s="9" t="str">
        <f>IF(ISBLANK(X80), W80, X80)</f>
        <v>wand_ai_250_EV</v>
      </c>
    </row>
    <row r="81" spans="1:40">
      <c r="A81" s="9" t="s">
        <v>117</v>
      </c>
      <c r="B81" s="9" t="s">
        <v>969</v>
      </c>
      <c r="C81" s="9">
        <v>2</v>
      </c>
      <c r="D81" s="9">
        <v>3</v>
      </c>
      <c r="E81" s="9" t="str">
        <f>_xlfn.CONCAT(B81, RIGHT(_xlfn.CONCAT("0", D81), 2))</f>
        <v>BZ-2Z03</v>
      </c>
      <c r="F81" s="9" t="s">
        <v>869</v>
      </c>
      <c r="G81" s="9" t="s">
        <v>655</v>
      </c>
      <c r="H81" s="9" t="s">
        <v>652</v>
      </c>
      <c r="J81" s="9" t="e">
        <f>MATCH($A81, 'Spells By School'!A:A, 0)</f>
        <v>#N/A</v>
      </c>
      <c r="K81" s="9">
        <f>MATCH($A81, 'Spells By School'!B:B, 0)</f>
        <v>96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Conjuration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CO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21</v>
      </c>
      <c r="V81" s="9" t="str">
        <f>INDEX('Wand Mapping'!K:K, U81)</f>
        <v>wand_ai_190</v>
      </c>
      <c r="W81" s="9" t="str">
        <f>_xlfn.CONCAT(V81, "_", T81)</f>
        <v>wand_ai_190_CO</v>
      </c>
      <c r="Z81" s="9" t="str">
        <f>IF(ISBLANK(X81), W81, X81)</f>
        <v>wand_ai_190_CO</v>
      </c>
    </row>
    <row r="82" spans="1:40">
      <c r="A82" s="51" t="s">
        <v>46</v>
      </c>
      <c r="B82" s="9" t="s">
        <v>1014</v>
      </c>
      <c r="C82" s="9">
        <v>3</v>
      </c>
      <c r="D82" s="9">
        <v>5</v>
      </c>
      <c r="E82" s="9" t="str">
        <f>_xlfn.CONCAT(B82, RIGHT(_xlfn.CONCAT("0", D82), 2))</f>
        <v>BZ-3-05</v>
      </c>
      <c r="F82" s="9" t="s">
        <v>897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>
        <f>MATCH($A82, 'Spells By School'!C:C, 0)</f>
        <v>3</v>
      </c>
      <c r="M82" s="9" t="e">
        <f>MATCH($A82, 'Spells By School'!D:D, 0)</f>
        <v>#N/A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Divination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DI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9</v>
      </c>
      <c r="V82" s="9" t="str">
        <f>INDEX('Wand Mapping'!K:K, U82)</f>
        <v>wand_ai_070</v>
      </c>
      <c r="W82" s="9" t="str">
        <f>_xlfn.CONCAT(V82, "_", T82)</f>
        <v>wand_ai_070_DI</v>
      </c>
      <c r="Z82" s="9" t="str">
        <f>IF(ISBLANK(X82), W82, X82)</f>
        <v>wand_ai_070_DI</v>
      </c>
    </row>
    <row r="83" spans="1:40">
      <c r="A83" s="9" t="s">
        <v>464</v>
      </c>
      <c r="B83" s="9" t="s">
        <v>1015</v>
      </c>
      <c r="C83" s="9">
        <v>3</v>
      </c>
      <c r="D83" s="9">
        <v>5</v>
      </c>
      <c r="E83" s="9" t="str">
        <f>_xlfn.CONCAT(B83, RIGHT(_xlfn.CONCAT("0", D83), 2))</f>
        <v>BZ-3!05</v>
      </c>
      <c r="F83" s="9" t="s">
        <v>898</v>
      </c>
      <c r="G83" s="9" t="s">
        <v>655</v>
      </c>
      <c r="H83" s="9" t="s">
        <v>652</v>
      </c>
      <c r="J83" s="9">
        <f>MATCH($A83, 'Spells By School'!A:A, 0)</f>
        <v>59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 t="e">
        <f ca="1">MATCH($A83, 'Spells By School'!G:G, 0)</f>
        <v>#N/A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>IF(ISNA($J83), IF(ISNA($K83), IF(ISNA($L83), IF(ISNA($M83), IF(ISNA($N83), IF(ISNA($O83), IF(ISNA($P83), IF(ISNA($Q83), IF(ISNA($R83), "###error###", R$1),Q$1),P$1),O$1),N$1),M$1),L$1),K$1),J$1)</f>
        <v>Abjuration</v>
      </c>
      <c r="T83" s="9" t="str">
        <f>IF(ISNA($J83), IF(ISNA($K83), IF(ISNA($L83), IF(ISNA($M83), IF(ISNA($N83), IF(ISNA($O83), IF(ISNA($P83), IF(ISNA($Q83), IF(ISNA($R83), "###error###", "WM"),"IL"),"NE"),"EN"),"EV"),"TR"),"DI"),"CO"),"AB")</f>
        <v>AB</v>
      </c>
      <c r="U83" s="9">
        <f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76</v>
      </c>
      <c r="V83" s="9" t="str">
        <f>INDEX('Wand Mapping'!K:K, U83)</f>
        <v>wand_ai_740</v>
      </c>
      <c r="W83" s="9" t="str">
        <f>_xlfn.CONCAT(V83, "_", T83)</f>
        <v>wand_ai_740_AB</v>
      </c>
      <c r="Z83" s="9" t="str">
        <f>IF(ISBLANK(X83), W83, X83)</f>
        <v>wand_ai_740_AB</v>
      </c>
    </row>
    <row r="84" spans="1:40">
      <c r="A84" s="9" t="s">
        <v>296</v>
      </c>
      <c r="B84" s="9" t="s">
        <v>1159</v>
      </c>
      <c r="C84" s="9">
        <v>3</v>
      </c>
      <c r="D84" s="9">
        <v>5</v>
      </c>
      <c r="E84" s="9" t="str">
        <f>_xlfn.CONCAT(B84, RIGHT(_xlfn.CONCAT("0", D84), 2))</f>
        <v>BZ-3(05</v>
      </c>
      <c r="F84" s="9" t="s">
        <v>899</v>
      </c>
      <c r="G84" s="9" t="s">
        <v>655</v>
      </c>
      <c r="H84" s="9" t="s">
        <v>652</v>
      </c>
      <c r="J84" s="9" t="e">
        <f>MATCH($A84, 'Spells By School'!A:A, 0)</f>
        <v>#N/A</v>
      </c>
      <c r="K84" s="9">
        <f>MATCH($A84, 'Spells By School'!B:B, 0)</f>
        <v>33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 t="e">
        <f ca="1">MATCH($A84, 'Spells By School'!G:G, 0)</f>
        <v>#N/A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>IF(ISNA($J84), IF(ISNA($K84), IF(ISNA($L84), IF(ISNA($M84), IF(ISNA($N84), IF(ISNA($O84), IF(ISNA($P84), IF(ISNA($Q84), IF(ISNA($R84), "###error###", R$1),Q$1),P$1),O$1),N$1),M$1),L$1),K$1),J$1)</f>
        <v>Conjuration</v>
      </c>
      <c r="T84" s="9" t="str">
        <f>IF(ISNA($J84), IF(ISNA($K84), IF(ISNA($L84), IF(ISNA($M84), IF(ISNA($N84), IF(ISNA($O84), IF(ISNA($P84), IF(ISNA($Q84), IF(ISNA($R84), "###error###", "WM"),"IL"),"NE"),"EN"),"EV"),"TR"),"DI"),"CO"),"AB")</f>
        <v>CO</v>
      </c>
      <c r="U84" s="9">
        <f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49</v>
      </c>
      <c r="V84" s="9" t="str">
        <f>INDEX('Wand Mapping'!K:K, U84)</f>
        <v>wand_ai_470</v>
      </c>
      <c r="W84" s="9" t="str">
        <f>_xlfn.CONCAT(V84, "_", T84)</f>
        <v>wand_ai_470_CO</v>
      </c>
      <c r="Z84" s="9" t="str">
        <f>IF(ISBLANK(X84), W84, X84)</f>
        <v>wand_ai_470_CO</v>
      </c>
    </row>
    <row r="85" spans="1:40">
      <c r="A85" s="46" t="s">
        <v>65</v>
      </c>
      <c r="B85" s="9" t="s">
        <v>1160</v>
      </c>
      <c r="C85" s="9">
        <v>3</v>
      </c>
      <c r="D85" s="9">
        <v>5</v>
      </c>
      <c r="E85" s="9" t="str">
        <f>_xlfn.CONCAT(B85, RIGHT(_xlfn.CONCAT("0", D85), 2))</f>
        <v>BZ-3)05</v>
      </c>
      <c r="F85" s="9" t="s">
        <v>900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>
        <f>MATCH($A85, 'Spells By School'!E:E, 0)</f>
        <v>29</v>
      </c>
      <c r="O85" s="9" t="e">
        <f>MATCH($A85, 'Spells By School'!F:F, 0)</f>
        <v>#N/A</v>
      </c>
      <c r="P85" s="9" t="e">
        <f ca="1">MATCH($A85, 'Spells By School'!G:G, 0)</f>
        <v>#N/A</v>
      </c>
      <c r="Q85" s="9" t="e">
        <f>MATCH($A85, 'Spells By School'!H:H, 0)</f>
        <v>#N/A</v>
      </c>
      <c r="R85" s="9" t="e">
        <f>MATCH($A85, 'Spells By School'!I:I, 0)</f>
        <v>#N/A</v>
      </c>
      <c r="S85" s="9" t="str">
        <f>IF(ISNA($J85), IF(ISNA($K85), IF(ISNA($L85), IF(ISNA($M85), IF(ISNA($N85), IF(ISNA($O85), IF(ISNA($P85), IF(ISNA($Q85), IF(ISNA($R85), "###error###", R$1),Q$1),P$1),O$1),N$1),M$1),L$1),K$1),J$1)</f>
        <v>Invocation</v>
      </c>
      <c r="T85" s="9" t="str">
        <f>IF(ISNA($J85), IF(ISNA($K85), IF(ISNA($L85), IF(ISNA($M85), IF(ISNA($N85), IF(ISNA($O85), IF(ISNA($P85), IF(ISNA($Q85), IF(ISNA($R85), "###error###", "WM"),"IL"),"NE"),"EN"),"EV"),"TR"),"DI"),"CO"),"AB")</f>
        <v>EV</v>
      </c>
      <c r="U85" s="9">
        <f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12</v>
      </c>
      <c r="V85" s="9" t="str">
        <f>INDEX('Wand Mapping'!K:K, U85)</f>
        <v>wand_ai_100</v>
      </c>
      <c r="W85" s="9" t="str">
        <f>_xlfn.CONCAT(V85, "_", T85)</f>
        <v>wand_ai_100_EV</v>
      </c>
      <c r="Z85" s="9" t="str">
        <f>IF(ISBLANK(X85), W85, X85)</f>
        <v>wand_ai_100_EV</v>
      </c>
    </row>
    <row r="86" spans="1:40">
      <c r="A86" s="9" t="s">
        <v>336</v>
      </c>
      <c r="B86" s="9" t="s">
        <v>1016</v>
      </c>
      <c r="C86" s="9">
        <v>3</v>
      </c>
      <c r="D86" s="9">
        <v>5</v>
      </c>
      <c r="E86" s="9" t="str">
        <f>_xlfn.CONCAT(B86, RIGHT(_xlfn.CONCAT("0", D86), 2))</f>
        <v>BZ-3[05</v>
      </c>
      <c r="F86" s="9" t="s">
        <v>901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>
        <f>MATCH($A86, 'Spells By School'!D:D, 0)</f>
        <v>36</v>
      </c>
      <c r="N86" s="9" t="e">
        <f>MATCH($A86, 'Spells By School'!E:E, 0)</f>
        <v>#N/A</v>
      </c>
      <c r="O86" s="9" t="e">
        <f>MATCH($A86, 'Spells By School'!F:F, 0)</f>
        <v>#N/A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Transmutation</v>
      </c>
      <c r="T86" s="9" t="str">
        <f>IF(ISNA($J86), IF(ISNA($K86), IF(ISNA($L86), IF(ISNA($M86), IF(ISNA($N86), IF(ISNA($O86), IF(ISNA($P86), IF(ISNA($Q86), IF(ISNA($R86), "###error###", "WM"),"IL"),"NE"),"EN"),"EV"),"TR"),"DI"),"CO"),"AB")</f>
        <v>TR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55</v>
      </c>
      <c r="V86" s="9" t="str">
        <f>INDEX('Wand Mapping'!K:K, U86)</f>
        <v>wand_ai_530</v>
      </c>
      <c r="W86" s="9" t="str">
        <f>_xlfn.CONCAT(V86, "_", T86)</f>
        <v>wand_ai_530_TR</v>
      </c>
      <c r="Z86" s="9" t="str">
        <f>IF(ISBLANK(X86), W86, X86)</f>
        <v>wand_ai_530_TR</v>
      </c>
      <c r="AN86" s="9" t="b">
        <v>1</v>
      </c>
    </row>
    <row r="87" spans="1:40">
      <c r="A87" s="9" t="s">
        <v>293</v>
      </c>
      <c r="B87" s="9" t="s">
        <v>1018</v>
      </c>
      <c r="C87" s="9">
        <v>3</v>
      </c>
      <c r="D87" s="9">
        <v>5</v>
      </c>
      <c r="E87" s="9" t="str">
        <f>_xlfn.CONCAT(B87, RIGHT(_xlfn.CONCAT("0", D87), 2))</f>
        <v>BZ-3_05</v>
      </c>
      <c r="F87" s="9" t="s">
        <v>903</v>
      </c>
      <c r="G87" s="9" t="s">
        <v>655</v>
      </c>
      <c r="H87" s="9" t="s">
        <v>652</v>
      </c>
      <c r="J87" s="9" t="e">
        <f>MATCH($A87, 'Spells By School'!A:A, 0)</f>
        <v>#N/A</v>
      </c>
      <c r="K87" s="9" t="e">
        <f>MATCH($A87, 'Spells By School'!B:B, 0)</f>
        <v>#N/A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>
        <f>MATCH($A87, 'Spells By School'!H:H, 0)</f>
        <v>13</v>
      </c>
      <c r="R87" s="9" t="e">
        <f>MATCH($A87, 'Spells By School'!I:I, 0)</f>
        <v>#N/A</v>
      </c>
      <c r="S87" s="9" t="str">
        <f ca="1">IF(ISNA($J87), IF(ISNA($K87), IF(ISNA($L87), IF(ISNA($M87), IF(ISNA($N87), IF(ISNA($O87), IF(ISNA($P87), IF(ISNA($Q87), IF(ISNA($R87), "###error###", R$1),Q$1),P$1),O$1),N$1),M$1),L$1),K$1),J$1)</f>
        <v>Illusion</v>
      </c>
      <c r="T87" s="9" t="str">
        <f ca="1">IF(ISNA($J87), IF(ISNA($K87), IF(ISNA($L87), IF(ISNA($M87), IF(ISNA($N87), IF(ISNA($O87), IF(ISNA($P87), IF(ISNA($Q87), IF(ISNA($R87), "###error###", "WM"),"IL"),"NE"),"EN"),"EV"),"TR"),"DI"),"CO"),"AB")</f>
        <v>IL</v>
      </c>
      <c r="U87" s="9">
        <f ca="1"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48</v>
      </c>
      <c r="V87" s="9" t="str">
        <f ca="1">INDEX('Wand Mapping'!K:K, U87)</f>
        <v>wand_ai_460</v>
      </c>
      <c r="W87" s="9" t="str">
        <f ca="1">_xlfn.CONCAT(V87, "_", T87)</f>
        <v>wand_ai_460_IL</v>
      </c>
      <c r="Z87" s="9" t="str">
        <f ca="1">IF(ISBLANK(X87), W87, X87)</f>
        <v>wand_ai_460_IL</v>
      </c>
    </row>
    <row r="88" spans="1:40">
      <c r="A88" s="40" t="s">
        <v>922</v>
      </c>
      <c r="B88" s="9" t="s">
        <v>1019</v>
      </c>
      <c r="C88" s="9">
        <v>3</v>
      </c>
      <c r="D88" s="9">
        <v>5</v>
      </c>
      <c r="E88" s="9" t="str">
        <f>_xlfn.CONCAT(B88, RIGHT(_xlfn.CONCAT("0", D88), 2))</f>
        <v>BZ-3=05</v>
      </c>
      <c r="F88" s="9" t="s">
        <v>904</v>
      </c>
      <c r="G88" s="9" t="s">
        <v>655</v>
      </c>
      <c r="H88" s="9" t="s">
        <v>652</v>
      </c>
      <c r="J88" s="9" t="e">
        <f>MATCH($A88, 'Spells By School'!A:A, 0)</f>
        <v>#N/A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 ca="1">IF(ISNA($J88), IF(ISNA($K88), IF(ISNA($L88), IF(ISNA($M88), IF(ISNA($N88), IF(ISNA($O88), IF(ISNA($P88), IF(ISNA($Q88), IF(ISNA($R88), "###error###", R$1),Q$1),P$1),O$1),N$1),M$1),L$1),K$1),J$1)</f>
        <v>###error###</v>
      </c>
      <c r="T88" s="9" t="str">
        <f ca="1">IF(ISNA($J88), IF(ISNA($K88), IF(ISNA($L88), IF(ISNA($M88), IF(ISNA($N88), IF(ISNA($O88), IF(ISNA($P88), IF(ISNA($Q88), IF(ISNA($R88), "###error###", "WM"),"IL"),"NE"),"EN"),"EV"),"TR"),"DI"),"CO"),"AB")</f>
        <v>###error###</v>
      </c>
      <c r="U88" s="9" t="str">
        <f ca="1"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###error###</v>
      </c>
      <c r="V88" s="9" t="e">
        <f ca="1">INDEX('Wand Mapping'!K:K, U88)</f>
        <v>#VALUE!</v>
      </c>
      <c r="W88" s="9" t="e">
        <f ca="1">_xlfn.CONCAT(V88, "_", T88)</f>
        <v>#VALUE!</v>
      </c>
      <c r="X88" s="9" t="s">
        <v>1937</v>
      </c>
      <c r="Z88" s="9" t="str">
        <f>IF(ISBLANK(X88), W88, X88)</f>
        <v>IWAND07</v>
      </c>
    </row>
    <row r="89" spans="1:40">
      <c r="A89" s="9" t="s">
        <v>99</v>
      </c>
      <c r="B89" s="9" t="s">
        <v>721</v>
      </c>
      <c r="C89" s="9">
        <v>3</v>
      </c>
      <c r="D89" s="9">
        <v>5</v>
      </c>
      <c r="E89" s="9" t="str">
        <f>_xlfn.CONCAT(B89, RIGHT(_xlfn.CONCAT("0", D89), 2))</f>
        <v>BZ-3005</v>
      </c>
      <c r="F89" s="9" t="s">
        <v>905</v>
      </c>
      <c r="G89" s="9" t="s">
        <v>655</v>
      </c>
      <c r="H89" s="9" t="s">
        <v>652</v>
      </c>
      <c r="J89" s="9" t="e">
        <f>MATCH($A89, 'Spells By School'!A:A, 0)</f>
        <v>#N/A</v>
      </c>
      <c r="K89" s="9">
        <f>MATCH($A89, 'Spells By School'!B:B, 0)</f>
        <v>49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Conjuration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CO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18</v>
      </c>
      <c r="V89" s="9" t="str">
        <f>INDEX('Wand Mapping'!K:K, U89)</f>
        <v>wand_ai_160</v>
      </c>
      <c r="W89" s="9" t="str">
        <f>_xlfn.CONCAT(V89, "_", T89)</f>
        <v>wand_ai_160_CO</v>
      </c>
      <c r="Z89" s="9" t="str">
        <f>IF(ISBLANK(X89), W89, X89)</f>
        <v>wand_ai_160_CO</v>
      </c>
    </row>
    <row r="90" spans="1:40">
      <c r="A90" s="9" t="s">
        <v>574</v>
      </c>
      <c r="B90" s="9" t="s">
        <v>722</v>
      </c>
      <c r="C90" s="9">
        <v>3</v>
      </c>
      <c r="D90" s="9">
        <v>5</v>
      </c>
      <c r="E90" s="9" t="str">
        <f>_xlfn.CONCAT(B90, RIGHT(_xlfn.CONCAT("0", D90), 2))</f>
        <v>BZ-3105</v>
      </c>
      <c r="F90" s="9" t="s">
        <v>906</v>
      </c>
      <c r="G90" s="9" t="s">
        <v>655</v>
      </c>
      <c r="H90" s="9" t="s">
        <v>652</v>
      </c>
      <c r="J90" s="9">
        <f>MATCH($A90, 'Spells By School'!A:A, 0)</f>
        <v>36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92</v>
      </c>
      <c r="V90" s="9" t="str">
        <f>INDEX('Wand Mapping'!K:K, U90)</f>
        <v>wand_ai_900</v>
      </c>
      <c r="W90" s="9" t="str">
        <f>_xlfn.CONCAT(V90, "_", T90)</f>
        <v>wand_ai_900_AB</v>
      </c>
      <c r="Z90" s="9" t="str">
        <f>IF(ISBLANK(X90), W90, X90)</f>
        <v>wand_ai_900_AB</v>
      </c>
    </row>
    <row r="91" spans="1:40">
      <c r="A91" s="9" t="s">
        <v>486</v>
      </c>
      <c r="B91" s="9" t="s">
        <v>723</v>
      </c>
      <c r="C91" s="9">
        <v>3</v>
      </c>
      <c r="D91" s="9">
        <v>5</v>
      </c>
      <c r="E91" s="9" t="str">
        <f>_xlfn.CONCAT(B91, RIGHT(_xlfn.CONCAT("0", D91), 2))</f>
        <v>BZ-3205</v>
      </c>
      <c r="F91" s="9" t="s">
        <v>907</v>
      </c>
      <c r="G91" s="9" t="s">
        <v>655</v>
      </c>
      <c r="H91" s="9" t="s">
        <v>652</v>
      </c>
      <c r="J91" s="9">
        <f>MATCH($A91, 'Spells By School'!A:A, 0)</f>
        <v>50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79</v>
      </c>
      <c r="V91" s="9" t="str">
        <f>INDEX('Wand Mapping'!K:K, U91)</f>
        <v>wand_ai_770</v>
      </c>
      <c r="W91" s="9" t="str">
        <f>_xlfn.CONCAT(V91, "_", T91)</f>
        <v>wand_ai_770_AB</v>
      </c>
      <c r="Z91" s="9" t="str">
        <f>IF(ISBLANK(X91), W91, X91)</f>
        <v>wand_ai_770_AB</v>
      </c>
    </row>
    <row r="92" spans="1:40">
      <c r="A92" s="9" t="s">
        <v>494</v>
      </c>
      <c r="B92" s="9" t="s">
        <v>724</v>
      </c>
      <c r="C92" s="9">
        <v>3</v>
      </c>
      <c r="D92" s="9">
        <v>5</v>
      </c>
      <c r="E92" s="9" t="str">
        <f>_xlfn.CONCAT(B92, RIGHT(_xlfn.CONCAT("0", D92), 2))</f>
        <v>BZ-3305</v>
      </c>
      <c r="F92" s="9" t="s">
        <v>908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 t="e">
        <f>MATCH($A92, 'Spells By School'!C:C, 0)</f>
        <v>#N/A</v>
      </c>
      <c r="M92" s="9">
        <f>MATCH($A92, 'Spells By School'!D:D, 0)</f>
        <v>67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Transmutation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TR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80</v>
      </c>
      <c r="V92" s="9" t="str">
        <f>INDEX('Wand Mapping'!K:K, U92)</f>
        <v>wand_ai_780</v>
      </c>
      <c r="W92" s="9" t="str">
        <f>_xlfn.CONCAT(V92, "_", T92)</f>
        <v>wand_ai_780_TR</v>
      </c>
      <c r="Z92" s="9" t="str">
        <f>IF(ISBLANK(X92), W92, X92)</f>
        <v>wand_ai_780_TR</v>
      </c>
    </row>
    <row r="93" spans="1:40">
      <c r="A93" s="9" t="s">
        <v>263</v>
      </c>
      <c r="B93" s="9" t="s">
        <v>725</v>
      </c>
      <c r="C93" s="9">
        <v>3</v>
      </c>
      <c r="D93" s="9">
        <v>5</v>
      </c>
      <c r="E93" s="9" t="str">
        <f>_xlfn.CONCAT(B93, RIGHT(_xlfn.CONCAT("0", D93), 2))</f>
        <v>BZ-3405</v>
      </c>
      <c r="F93" s="9" t="s">
        <v>909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61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44</v>
      </c>
      <c r="V93" s="9" t="str">
        <f ca="1">INDEX('Wand Mapping'!K:K, U93)</f>
        <v>wand_ai_420</v>
      </c>
      <c r="W93" s="9" t="str">
        <f ca="1">_xlfn.CONCAT(V93, "_", T93)</f>
        <v>wand_ai_420_NE</v>
      </c>
      <c r="Z93" s="9" t="str">
        <f ca="1">IF(ISBLANK(X93), W93, X93)</f>
        <v>wand_ai_420_NE</v>
      </c>
    </row>
    <row r="94" spans="1:40">
      <c r="A94" s="9" t="s">
        <v>138</v>
      </c>
      <c r="B94" s="9" t="s">
        <v>726</v>
      </c>
      <c r="C94" s="9">
        <v>3</v>
      </c>
      <c r="D94" s="9">
        <v>5</v>
      </c>
      <c r="E94" s="9" t="str">
        <f>_xlfn.CONCAT(B94, RIGHT(_xlfn.CONCAT("0", D94), 2))</f>
        <v>BZ-3505</v>
      </c>
      <c r="F94" s="9" t="s">
        <v>910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 t="e">
        <f>MATCH($A94, 'Spells By School'!E:E, 0)</f>
        <v>#N/A</v>
      </c>
      <c r="O94" s="9" t="e">
        <f>MATCH($A94, 'Spells By School'!F:F, 0)</f>
        <v>#N/A</v>
      </c>
      <c r="P94" s="9">
        <f ca="1">MATCH($A94, 'Spells By School'!G:G, 0)</f>
        <v>76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 ca="1">IF(ISNA($J94), IF(ISNA($K94), IF(ISNA($L94), IF(ISNA($M94), IF(ISNA($N94), IF(ISNA($O94), IF(ISNA($P94), IF(ISNA($Q94), IF(ISNA($R94), "###error###", R$1),Q$1),P$1),O$1),N$1),M$1),L$1),K$1),J$1)</f>
        <v>Necromancy</v>
      </c>
      <c r="T94" s="9" t="str">
        <f ca="1">IF(ISNA($J94), IF(ISNA($K94), IF(ISNA($L94), IF(ISNA($M94), IF(ISNA($N94), IF(ISNA($O94), IF(ISNA($P94), IF(ISNA($Q94), IF(ISNA($R94), "###error###", "WM"),"IL"),"NE"),"EN"),"EV"),"TR"),"DI"),"CO"),"AB")</f>
        <v>NE</v>
      </c>
      <c r="U94" s="9">
        <f ca="1"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24</v>
      </c>
      <c r="V94" s="9" t="str">
        <f ca="1">INDEX('Wand Mapping'!K:K, U94)</f>
        <v>wand_ai_220</v>
      </c>
      <c r="W94" s="9" t="str">
        <f ca="1">_xlfn.CONCAT(V94, "_", T94)</f>
        <v>wand_ai_220_NE</v>
      </c>
      <c r="Z94" s="9" t="str">
        <f ca="1">IF(ISBLANK(X94), W94, X94)</f>
        <v>wand_ai_220_NE</v>
      </c>
    </row>
    <row r="95" spans="1:40">
      <c r="A95" s="9" t="s">
        <v>22</v>
      </c>
      <c r="B95" s="9" t="s">
        <v>727</v>
      </c>
      <c r="C95" s="9">
        <v>3</v>
      </c>
      <c r="D95" s="9">
        <v>5</v>
      </c>
      <c r="E95" s="9" t="str">
        <f>_xlfn.CONCAT(B95, RIGHT(_xlfn.CONCAT("0", D95), 2))</f>
        <v>BZ-3605</v>
      </c>
      <c r="F95" s="9" t="s">
        <v>911</v>
      </c>
      <c r="G95" s="9" t="s">
        <v>655</v>
      </c>
      <c r="H95" s="9" t="s">
        <v>652</v>
      </c>
      <c r="J95" s="9" t="e">
        <f>MATCH($A95, 'Spells By School'!A:A, 0)</f>
        <v>#N/A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>
        <f>MATCH($A95, 'Spells By School'!H:H, 0)</f>
        <v>31</v>
      </c>
      <c r="R95" s="9" t="e">
        <f>MATCH($A95, 'Spells By School'!I:I, 0)</f>
        <v>#N/A</v>
      </c>
      <c r="S95" s="9" t="str">
        <f ca="1">IF(ISNA($J95), IF(ISNA($K95), IF(ISNA($L95), IF(ISNA($M95), IF(ISNA($N95), IF(ISNA($O95), IF(ISNA($P95), IF(ISNA($Q95), IF(ISNA($R95), "###error###", R$1),Q$1),P$1),O$1),N$1),M$1),L$1),K$1),J$1)</f>
        <v>Illusion</v>
      </c>
      <c r="T95" s="9" t="str">
        <f ca="1">IF(ISNA($J95), IF(ISNA($K95), IF(ISNA($L95), IF(ISNA($M95), IF(ISNA($N95), IF(ISNA($O95), IF(ISNA($P95), IF(ISNA($Q95), IF(ISNA($R95), "###error###", "WM"),"IL"),"NE"),"EN"),"EV"),"TR"),"DI"),"CO"),"AB")</f>
        <v>IL</v>
      </c>
      <c r="U95" s="9">
        <f ca="1"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4</v>
      </c>
      <c r="V95" s="9" t="str">
        <f ca="1">INDEX('Wand Mapping'!K:K, U95)</f>
        <v>wand_ai_020</v>
      </c>
      <c r="W95" s="9" t="str">
        <f ca="1">_xlfn.CONCAT(V95, "_", T95)</f>
        <v>wand_ai_020_IL</v>
      </c>
      <c r="Z95" s="9" t="str">
        <f ca="1">IF(ISBLANK(X95), W95, X95)</f>
        <v>wand_ai_020_IL</v>
      </c>
    </row>
    <row r="96" spans="1:40">
      <c r="A96" s="9" t="s">
        <v>526</v>
      </c>
      <c r="B96" s="9" t="s">
        <v>728</v>
      </c>
      <c r="C96" s="9">
        <v>3</v>
      </c>
      <c r="D96" s="9">
        <v>5</v>
      </c>
      <c r="E96" s="9" t="str">
        <f>_xlfn.CONCAT(B96, RIGHT(_xlfn.CONCAT("0", D96), 2))</f>
        <v>BZ-3705</v>
      </c>
      <c r="F96" s="9" t="s">
        <v>912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>
        <f>MATCH($A96, 'Spells By School'!F:F, 0)</f>
        <v>14</v>
      </c>
      <c r="P96" s="9" t="e">
        <f ca="1">MATCH($A96, 'Spells By School'!G:G, 0)</f>
        <v>#N/A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>IF(ISNA($J96), IF(ISNA($K96), IF(ISNA($L96), IF(ISNA($M96), IF(ISNA($N96), IF(ISNA($O96), IF(ISNA($P96), IF(ISNA($Q96), IF(ISNA($R96), "###error###", R$1),Q$1),P$1),O$1),N$1),M$1),L$1),K$1),J$1)</f>
        <v>Enchantment</v>
      </c>
      <c r="T96" s="9" t="str">
        <f>IF(ISNA($J96), IF(ISNA($K96), IF(ISNA($L96), IF(ISNA($M96), IF(ISNA($N96), IF(ISNA($O96), IF(ISNA($P96), IF(ISNA($Q96), IF(ISNA($R96), "###error###", "WM"),"IL"),"NE"),"EN"),"EV"),"TR"),"DI"),"CO"),"AB")</f>
        <v>EN</v>
      </c>
      <c r="U96" s="9">
        <f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84</v>
      </c>
      <c r="V96" s="9" t="str">
        <f>INDEX('Wand Mapping'!K:K, U96)</f>
        <v>wand_ai_820</v>
      </c>
      <c r="W96" s="9" t="str">
        <f>_xlfn.CONCAT(V96, "_", T96)</f>
        <v>wand_ai_820_EN</v>
      </c>
      <c r="Z96" s="9" t="str">
        <f>IF(ISBLANK(X96), W96, X96)</f>
        <v>wand_ai_820_EN</v>
      </c>
    </row>
    <row r="97" spans="1:40">
      <c r="A97" s="9" t="s">
        <v>69</v>
      </c>
      <c r="B97" s="9" t="s">
        <v>729</v>
      </c>
      <c r="C97" s="9">
        <v>3</v>
      </c>
      <c r="D97" s="9">
        <v>5</v>
      </c>
      <c r="E97" s="9" t="str">
        <f>_xlfn.CONCAT(B97, RIGHT(_xlfn.CONCAT("0", D97), 2))</f>
        <v>BZ-3805</v>
      </c>
      <c r="F97" s="9" t="s">
        <v>913</v>
      </c>
      <c r="G97" s="9" t="s">
        <v>655</v>
      </c>
      <c r="H97" s="9" t="s">
        <v>652</v>
      </c>
      <c r="J97" s="9" t="e">
        <f>MATCH($A97, 'Spells By School'!A:A, 0)</f>
        <v>#N/A</v>
      </c>
      <c r="K97" s="9">
        <f>MATCH($A97, 'Spells By School'!B:B, 0)</f>
        <v>36</v>
      </c>
      <c r="L97" s="9" t="e">
        <f>MATCH($A97, 'Spells By School'!C:C, 0)</f>
        <v>#N/A</v>
      </c>
      <c r="M97" s="9" t="e">
        <f>MATCH($A97, 'Spells By School'!D:D, 0)</f>
        <v>#N/A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Conjuration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CO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13</v>
      </c>
      <c r="V97" s="9" t="str">
        <f>INDEX('Wand Mapping'!K:K, U97)</f>
        <v>wand_ai_110</v>
      </c>
      <c r="W97" s="9" t="str">
        <f>_xlfn.CONCAT(V97, "_", T97)</f>
        <v>wand_ai_110_CO</v>
      </c>
      <c r="Z97" s="9" t="str">
        <f>IF(ISBLANK(X97), W97, X97)</f>
        <v>wand_ai_110_CO</v>
      </c>
    </row>
    <row r="98" spans="1:40">
      <c r="A98" s="9" t="s">
        <v>274</v>
      </c>
      <c r="B98" s="9" t="s">
        <v>730</v>
      </c>
      <c r="C98" s="9">
        <v>3</v>
      </c>
      <c r="D98" s="9">
        <v>5</v>
      </c>
      <c r="E98" s="9" t="str">
        <f>_xlfn.CONCAT(B98, RIGHT(_xlfn.CONCAT("0", D98), 2))</f>
        <v>BZ-3905</v>
      </c>
      <c r="F98" s="9" t="s">
        <v>914</v>
      </c>
      <c r="G98" s="9" t="s">
        <v>655</v>
      </c>
      <c r="H98" s="9" t="s">
        <v>652</v>
      </c>
      <c r="J98" s="9">
        <f>MATCH($A98, 'Spells By School'!A:A, 0)</f>
        <v>33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46</v>
      </c>
      <c r="V98" s="9" t="str">
        <f>INDEX('Wand Mapping'!K:K, U98)</f>
        <v>wand_ai_440</v>
      </c>
      <c r="W98" s="9" t="str">
        <f>_xlfn.CONCAT(V98, "_", T98)</f>
        <v>wand_ai_440_AB</v>
      </c>
      <c r="Z98" s="9" t="str">
        <f>IF(ISBLANK(X98), W98, X98)</f>
        <v>wand_ai_440_AB</v>
      </c>
    </row>
    <row r="99" spans="1:40">
      <c r="A99" s="39" t="s">
        <v>551</v>
      </c>
      <c r="B99" s="9" t="s">
        <v>1020</v>
      </c>
      <c r="C99" s="9">
        <v>3</v>
      </c>
      <c r="D99" s="9">
        <v>5</v>
      </c>
      <c r="E99" s="9" t="str">
        <f>_xlfn.CONCAT(B99, RIGHT(_xlfn.CONCAT("0", D99), 2))</f>
        <v>BZ-3A05</v>
      </c>
      <c r="F99" s="9" t="s">
        <v>915</v>
      </c>
      <c r="G99" s="9" t="s">
        <v>655</v>
      </c>
      <c r="H99" s="9" t="s">
        <v>652</v>
      </c>
      <c r="J99" s="9">
        <f>MATCH($A99, 'Spells By School'!A:A, 0)</f>
        <v>46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 t="e">
        <f>MATCH($A99, 'Spells By School'!F:F, 0)</f>
        <v>#N/A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Abjuration</v>
      </c>
      <c r="T99" s="9" t="str">
        <f>IF(ISNA($J99), IF(ISNA($K99), IF(ISNA($L99), IF(ISNA($M99), IF(ISNA($N99), IF(ISNA($O99), IF(ISNA($P99), IF(ISNA($Q99), IF(ISNA($R99), "###error###", "WM"),"IL"),"NE"),"EN"),"EV"),"TR"),"DI"),"CO"),"AB")</f>
        <v>AB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88</v>
      </c>
      <c r="V99" s="9" t="str">
        <f>INDEX('Wand Mapping'!K:K, U99)</f>
        <v>wand_ai_860</v>
      </c>
      <c r="W99" s="9" t="str">
        <f>_xlfn.CONCAT(V99, "_", T99)</f>
        <v>wand_ai_860_AB</v>
      </c>
      <c r="Z99" s="9" t="str">
        <f>IF(ISBLANK(X99), W99, X99)</f>
        <v>wand_ai_860_AB</v>
      </c>
    </row>
    <row r="100" spans="1:40">
      <c r="A100" s="9" t="s">
        <v>288</v>
      </c>
      <c r="B100" s="9" t="s">
        <v>1021</v>
      </c>
      <c r="C100" s="9">
        <v>3</v>
      </c>
      <c r="D100" s="9">
        <v>5</v>
      </c>
      <c r="E100" s="9" t="str">
        <f>_xlfn.CONCAT(B100, RIGHT(_xlfn.CONCAT("0", D100), 2))</f>
        <v>BZ-3B05</v>
      </c>
      <c r="F100" s="9" t="s">
        <v>916</v>
      </c>
      <c r="G100" s="9" t="s">
        <v>655</v>
      </c>
      <c r="H100" s="9" t="s">
        <v>652</v>
      </c>
      <c r="J100" s="9">
        <f>MATCH($A100, 'Spells By School'!A:A, 0)</f>
        <v>41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48</v>
      </c>
      <c r="V100" s="9" t="str">
        <f>INDEX('Wand Mapping'!K:K, U100)</f>
        <v>wand_ai_460</v>
      </c>
      <c r="W100" s="9" t="str">
        <f>_xlfn.CONCAT(V100, "_", T100)</f>
        <v>wand_ai_460_AB</v>
      </c>
      <c r="Z100" s="9" t="str">
        <f>IF(ISBLANK(X100), W100, X100)</f>
        <v>wand_ai_460_AB</v>
      </c>
    </row>
    <row r="101" spans="1:40">
      <c r="A101" s="9" t="s">
        <v>531</v>
      </c>
      <c r="B101" s="9" t="s">
        <v>1022</v>
      </c>
      <c r="C101" s="9">
        <v>3</v>
      </c>
      <c r="D101" s="9">
        <v>5</v>
      </c>
      <c r="E101" s="9" t="str">
        <f>_xlfn.CONCAT(B101, RIGHT(_xlfn.CONCAT("0", D101), 2))</f>
        <v>BZ-3C05</v>
      </c>
      <c r="F101" s="9" t="s">
        <v>917</v>
      </c>
      <c r="G101" s="9" t="s">
        <v>655</v>
      </c>
      <c r="H101" s="9" t="s">
        <v>652</v>
      </c>
      <c r="J101" s="9">
        <f>MATCH($A101, 'Spells By School'!A:A, 0)</f>
        <v>71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85</v>
      </c>
      <c r="V101" s="9" t="str">
        <f>INDEX('Wand Mapping'!K:K, U101)</f>
        <v>wand_ai_830</v>
      </c>
      <c r="W101" s="9" t="str">
        <f>_xlfn.CONCAT(V101, "_", T101)</f>
        <v>wand_ai_830_AB</v>
      </c>
      <c r="Z101" s="9" t="str">
        <f>IF(ISBLANK(X101), W101, X101)</f>
        <v>wand_ai_830_AB</v>
      </c>
    </row>
    <row r="102" spans="1:40">
      <c r="A102" s="9" t="s">
        <v>75</v>
      </c>
      <c r="B102" s="9" t="s">
        <v>1023</v>
      </c>
      <c r="C102" s="9">
        <v>3</v>
      </c>
      <c r="D102" s="9">
        <v>5</v>
      </c>
      <c r="E102" s="9" t="str">
        <f>_xlfn.CONCAT(B102, RIGHT(_xlfn.CONCAT("0", D102), 2))</f>
        <v>BZ-3D05</v>
      </c>
      <c r="F102" s="9" t="s">
        <v>918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6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14</v>
      </c>
      <c r="V102" s="9" t="str">
        <f>INDEX('Wand Mapping'!K:K, U102)</f>
        <v>wand_ai_120</v>
      </c>
      <c r="W102" s="9" t="str">
        <f>_xlfn.CONCAT(V102, "_", T102)</f>
        <v>wand_ai_120_DI</v>
      </c>
      <c r="Z102" s="9" t="str">
        <f>IF(ISBLANK(X102), W102, X102)</f>
        <v>wand_ai_120_DI</v>
      </c>
      <c r="AN102" s="9" t="b">
        <v>1</v>
      </c>
    </row>
    <row r="103" spans="1:40">
      <c r="A103" s="9" t="s">
        <v>393</v>
      </c>
      <c r="B103" s="9" t="s">
        <v>1024</v>
      </c>
      <c r="C103" s="9">
        <v>3</v>
      </c>
      <c r="D103" s="9">
        <v>5</v>
      </c>
      <c r="E103" s="9" t="str">
        <f>_xlfn.CONCAT(B103, RIGHT(_xlfn.CONCAT("0", D103), 2))</f>
        <v>BZ-3E05</v>
      </c>
      <c r="F103" s="9" t="s">
        <v>919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 t="e">
        <f>MATCH($A103, 'Spells By School'!F:F, 0)</f>
        <v>#N/A</v>
      </c>
      <c r="P103" s="9">
        <f ca="1">MATCH($A103, 'Spells By School'!G:G, 0)</f>
        <v>37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 ca="1">IF(ISNA($J103), IF(ISNA($K103), IF(ISNA($L103), IF(ISNA($M103), IF(ISNA($N103), IF(ISNA($O103), IF(ISNA($P103), IF(ISNA($Q103), IF(ISNA($R103), "###error###", R$1),Q$1),P$1),O$1),N$1),M$1),L$1),K$1),J$1)</f>
        <v>Necromancy</v>
      </c>
      <c r="T103" s="9" t="str">
        <f ca="1">IF(ISNA($J103), IF(ISNA($K103), IF(ISNA($L103), IF(ISNA($M103), IF(ISNA($N103), IF(ISNA($O103), IF(ISNA($P103), IF(ISNA($Q103), IF(ISNA($R103), "###error###", "WM"),"IL"),"NE"),"EN"),"EV"),"TR"),"DI"),"CO"),"AB")</f>
        <v>NE</v>
      </c>
      <c r="U103" s="9">
        <f ca="1"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64</v>
      </c>
      <c r="V103" s="9" t="str">
        <f ca="1">INDEX('Wand Mapping'!K:K, U103)</f>
        <v>wand_ai_620</v>
      </c>
      <c r="W103" s="9" t="str">
        <f ca="1">_xlfn.CONCAT(V103, "_", T103)</f>
        <v>wand_ai_620_NE</v>
      </c>
      <c r="Z103" s="9" t="str">
        <f ca="1">IF(ISBLANK(X103), W103, X103)</f>
        <v>wand_ai_620_NE</v>
      </c>
    </row>
    <row r="104" spans="1:40">
      <c r="A104" s="9" t="s">
        <v>391</v>
      </c>
      <c r="B104" s="9" t="s">
        <v>1025</v>
      </c>
      <c r="C104" s="9">
        <v>3</v>
      </c>
      <c r="D104" s="9">
        <v>5</v>
      </c>
      <c r="E104" s="9" t="str">
        <f>_xlfn.CONCAT(B104, RIGHT(_xlfn.CONCAT("0", D104), 2))</f>
        <v>BZ-3F05</v>
      </c>
      <c r="F104" s="9" t="s">
        <v>920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>
        <f>MATCH($A104, 'Spells By School'!E:E, 0)</f>
        <v>49</v>
      </c>
      <c r="O104" s="9" t="e">
        <f>MATCH($A104, 'Spells By School'!F:F, 0)</f>
        <v>#N/A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Invocation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EV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64</v>
      </c>
      <c r="V104" s="9" t="str">
        <f>INDEX('Wand Mapping'!K:K, U104)</f>
        <v>wand_ai_620</v>
      </c>
      <c r="W104" s="9" t="str">
        <f>_xlfn.CONCAT(V104, "_", T104)</f>
        <v>wand_ai_620_EV</v>
      </c>
      <c r="Z104" s="9" t="str">
        <f>IF(ISBLANK(X104), W104, X104)</f>
        <v>wand_ai_620_EV</v>
      </c>
    </row>
    <row r="105" spans="1:40">
      <c r="A105" s="25" t="s">
        <v>357</v>
      </c>
      <c r="B105" s="9" t="s">
        <v>1026</v>
      </c>
      <c r="C105" s="9">
        <v>3</v>
      </c>
      <c r="D105" s="9">
        <v>5</v>
      </c>
      <c r="E105" s="9" t="str">
        <f>_xlfn.CONCAT(B105, RIGHT(_xlfn.CONCAT("0", D105), 2))</f>
        <v>BZ-3G05</v>
      </c>
      <c r="F105" s="9" t="s">
        <v>921</v>
      </c>
      <c r="G105" s="9" t="s">
        <v>655</v>
      </c>
      <c r="H105" s="9" t="s">
        <v>652</v>
      </c>
      <c r="J105" s="9">
        <f>MATCH($A105, 'Spells By School'!A:A, 0)</f>
        <v>13</v>
      </c>
      <c r="K105" s="9" t="e">
        <f>MATCH($A105, 'Spells By School'!B:B, 0)</f>
        <v>#N/A</v>
      </c>
      <c r="L105" s="9" t="e">
        <f>MATCH($A105, 'Spells By School'!C:C, 0)</f>
        <v>#N/A</v>
      </c>
      <c r="M105" s="9" t="e">
        <f>MATCH($A105, 'Spells By School'!D:D, 0)</f>
        <v>#N/A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Abjuration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AB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59</v>
      </c>
      <c r="V105" s="9" t="str">
        <f>INDEX('Wand Mapping'!K:K, U105)</f>
        <v>wand_ai_570</v>
      </c>
      <c r="W105" s="9" t="str">
        <f>_xlfn.CONCAT(V105, "_", T105)</f>
        <v>wand_ai_570_AB</v>
      </c>
      <c r="Z105" s="9" t="str">
        <f>IF(ISBLANK(X105), W105, X105)</f>
        <v>wand_ai_570_AB</v>
      </c>
      <c r="AN105" s="9" t="b">
        <v>1</v>
      </c>
    </row>
    <row r="106" spans="1:40">
      <c r="A106" s="51" t="s">
        <v>380</v>
      </c>
      <c r="B106" s="9" t="s">
        <v>1027</v>
      </c>
      <c r="C106" s="9">
        <v>3</v>
      </c>
      <c r="D106" s="9">
        <v>5</v>
      </c>
      <c r="E106" s="9" t="str">
        <f>_xlfn.CONCAT(B106, RIGHT(_xlfn.CONCAT("0", D106), 2))</f>
        <v>BZ-3H05</v>
      </c>
      <c r="F106" s="9" t="s">
        <v>923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4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62</v>
      </c>
      <c r="V106" s="9" t="str">
        <f ca="1">INDEX('Wand Mapping'!K:K, U106)</f>
        <v>wand_ai_600</v>
      </c>
      <c r="W106" s="9" t="str">
        <f ca="1">_xlfn.CONCAT(V106, "_", T106)</f>
        <v>wand_ai_600_NE</v>
      </c>
      <c r="Z106" s="9" t="str">
        <f ca="1">IF(ISBLANK(X106), W106, X106)</f>
        <v>wand_ai_600_NE</v>
      </c>
    </row>
    <row r="107" spans="1:40">
      <c r="A107" s="9" t="s">
        <v>553</v>
      </c>
      <c r="B107" s="9" t="s">
        <v>1028</v>
      </c>
      <c r="C107" s="9">
        <v>3</v>
      </c>
      <c r="D107" s="9">
        <v>5</v>
      </c>
      <c r="E107" s="9" t="str">
        <f>_xlfn.CONCAT(B107, RIGHT(_xlfn.CONCAT("0", D107), 2))</f>
        <v>BZ-3I05</v>
      </c>
      <c r="F107" s="9" t="s">
        <v>924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>
        <f>MATCH($A107, 'Spells By School'!D:D, 0)</f>
        <v>9</v>
      </c>
      <c r="N107" s="9" t="e">
        <f>MATCH($A107, 'Spells By School'!E:E, 0)</f>
        <v>#N/A</v>
      </c>
      <c r="O107" s="9" t="e">
        <f>MATCH($A107, 'Spells By School'!F:F, 0)</f>
        <v>#N/A</v>
      </c>
      <c r="P107" s="9" t="e">
        <f ca="1">MATCH($A107, 'Spells By School'!G:G, 0)</f>
        <v>#N/A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>IF(ISNA($J107), IF(ISNA($K107), IF(ISNA($L107), IF(ISNA($M107), IF(ISNA($N107), IF(ISNA($O107), IF(ISNA($P107), IF(ISNA($Q107), IF(ISNA($R107), "###error###", R$1),Q$1),P$1),O$1),N$1),M$1),L$1),K$1),J$1)</f>
        <v>Transmutation</v>
      </c>
      <c r="T107" s="9" t="str">
        <f>IF(ISNA($J107), IF(ISNA($K107), IF(ISNA($L107), IF(ISNA($M107), IF(ISNA($N107), IF(ISNA($O107), IF(ISNA($P107), IF(ISNA($Q107), IF(ISNA($R107), "###error###", "WM"),"IL"),"NE"),"EN"),"EV"),"TR"),"DI"),"CO"),"AB")</f>
        <v>TR</v>
      </c>
      <c r="U107" s="9">
        <f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88</v>
      </c>
      <c r="V107" s="9" t="str">
        <f>INDEX('Wand Mapping'!K:K, U107)</f>
        <v>wand_ai_860</v>
      </c>
      <c r="W107" s="9" t="str">
        <f>_xlfn.CONCAT(V107, "_", T107)</f>
        <v>wand_ai_860_TR</v>
      </c>
      <c r="Z107" s="9" t="str">
        <f>IF(ISBLANK(X107), W107, X107)</f>
        <v>wand_ai_860_TR</v>
      </c>
    </row>
    <row r="108" spans="1:40">
      <c r="A108" s="9" t="s">
        <v>632</v>
      </c>
      <c r="B108" s="9" t="s">
        <v>1030</v>
      </c>
      <c r="C108" s="9">
        <v>3</v>
      </c>
      <c r="D108" s="9">
        <v>5</v>
      </c>
      <c r="E108" s="9" t="str">
        <f>_xlfn.CONCAT(B108, RIGHT(_xlfn.CONCAT("0", D108), 2))</f>
        <v>BZ-3K05</v>
      </c>
      <c r="F108" s="9" t="s">
        <v>926</v>
      </c>
      <c r="G108" s="9" t="s">
        <v>655</v>
      </c>
      <c r="H108" s="9" t="s">
        <v>652</v>
      </c>
      <c r="J108" s="9">
        <f>MATCH($A108, 'Spells By School'!A:A, 0)</f>
        <v>22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 t="e">
        <f ca="1">MATCH($A108, 'Spells By School'!G:G, 0)</f>
        <v>#N/A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>IF(ISNA($J108), IF(ISNA($K108), IF(ISNA($L108), IF(ISNA($M108), IF(ISNA($N108), IF(ISNA($O108), IF(ISNA($P108), IF(ISNA($Q108), IF(ISNA($R108), "###error###", R$1),Q$1),P$1),O$1),N$1),M$1),L$1),K$1),J$1)</f>
        <v>Abjuration</v>
      </c>
      <c r="T108" s="9" t="str">
        <f>IF(ISNA($J108), IF(ISNA($K108), IF(ISNA($L108), IF(ISNA($M108), IF(ISNA($N108), IF(ISNA($O108), IF(ISNA($P108), IF(ISNA($Q108), IF(ISNA($R108), "###error###", "WM"),"IL"),"NE"),"EN"),"EV"),"TR"),"DI"),"CO"),"AB")</f>
        <v>AB</v>
      </c>
      <c r="U108" s="9">
        <f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101</v>
      </c>
      <c r="V108" s="9" t="str">
        <f>INDEX('Wand Mapping'!K:K, U108)</f>
        <v>wand_ai_990</v>
      </c>
      <c r="W108" s="9" t="str">
        <f>_xlfn.CONCAT(V108, "_", T108)</f>
        <v>wand_ai_990_AB</v>
      </c>
      <c r="Z108" s="9" t="str">
        <f>IF(ISBLANK(X108), W108, X108)</f>
        <v>wand_ai_990_AB</v>
      </c>
    </row>
    <row r="109" spans="1:40">
      <c r="A109" s="9" t="s">
        <v>636</v>
      </c>
      <c r="B109" s="9" t="s">
        <v>1031</v>
      </c>
      <c r="C109" s="9">
        <v>3</v>
      </c>
      <c r="D109" s="9">
        <v>5</v>
      </c>
      <c r="E109" s="9" t="str">
        <f>_xlfn.CONCAT(B109, RIGHT(_xlfn.CONCAT("0", D109), 2))</f>
        <v>BZ-3L05</v>
      </c>
      <c r="F109" s="9" t="s">
        <v>927</v>
      </c>
      <c r="G109" s="9" t="s">
        <v>655</v>
      </c>
      <c r="H109" s="9" t="s">
        <v>652</v>
      </c>
      <c r="J109" s="9" t="e">
        <f>MATCH($A109, 'Spells By School'!A:A, 0)</f>
        <v>#N/A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>
        <f>MATCH($A109, 'Spells By School'!F:F, 0)</f>
        <v>30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Enchantment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EN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101</v>
      </c>
      <c r="V109" s="9" t="str">
        <f>INDEX('Wand Mapping'!K:K, U109)</f>
        <v>wand_ai_990</v>
      </c>
      <c r="W109" s="9" t="str">
        <f>_xlfn.CONCAT(V109, "_", T109)</f>
        <v>wand_ai_990_EN</v>
      </c>
      <c r="Z109" s="9" t="str">
        <f>IF(ISBLANK(X109), W109, X109)</f>
        <v>wand_ai_990_EN</v>
      </c>
    </row>
    <row r="110" spans="1:40">
      <c r="A110" s="37" t="s">
        <v>500</v>
      </c>
      <c r="B110" s="9" t="s">
        <v>1033</v>
      </c>
      <c r="C110" s="9">
        <v>3</v>
      </c>
      <c r="D110" s="9">
        <v>5</v>
      </c>
      <c r="E110" s="9" t="str">
        <f>_xlfn.CONCAT(B110, RIGHT(_xlfn.CONCAT("0", D110), 2))</f>
        <v>BZ-3N05</v>
      </c>
      <c r="F110" s="9" t="s">
        <v>929</v>
      </c>
      <c r="G110" s="9" t="s">
        <v>655</v>
      </c>
      <c r="H110" s="9" t="s">
        <v>652</v>
      </c>
      <c r="J110" s="9">
        <f>MATCH($A110, 'Spells By School'!A:A, 0)</f>
        <v>57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81</v>
      </c>
      <c r="V110" s="9" t="str">
        <f>INDEX('Wand Mapping'!K:K, U110)</f>
        <v>wand_ai_790</v>
      </c>
      <c r="W110" s="9" t="str">
        <f>_xlfn.CONCAT(V110, "_", T110)</f>
        <v>wand_ai_790_AB</v>
      </c>
      <c r="Z110" s="9" t="str">
        <f>IF(ISBLANK(X110), W110, X110)</f>
        <v>wand_ai_790_AB</v>
      </c>
    </row>
    <row r="111" spans="1:40">
      <c r="A111" s="9" t="s">
        <v>157</v>
      </c>
      <c r="B111" s="9" t="s">
        <v>1034</v>
      </c>
      <c r="C111" s="9">
        <v>3</v>
      </c>
      <c r="D111" s="9">
        <v>5</v>
      </c>
      <c r="E111" s="9" t="str">
        <f>_xlfn.CONCAT(B111, RIGHT(_xlfn.CONCAT("0", D111), 2))</f>
        <v>BZ-3O05</v>
      </c>
      <c r="F111" s="9" t="s">
        <v>930</v>
      </c>
      <c r="G111" s="9" t="s">
        <v>655</v>
      </c>
      <c r="H111" s="9" t="s">
        <v>652</v>
      </c>
      <c r="J111" s="9">
        <f>MATCH($A111, 'Spells By School'!A:A, 0)</f>
        <v>60</v>
      </c>
      <c r="K111" s="9" t="e">
        <f>MATCH($A111, 'Spells By School'!B:B, 0)</f>
        <v>#N/A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Abjuration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AB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28</v>
      </c>
      <c r="V111" s="9" t="str">
        <f>INDEX('Wand Mapping'!K:K, U111)</f>
        <v>wand_ai_260</v>
      </c>
      <c r="W111" s="9" t="str">
        <f>_xlfn.CONCAT(V111, "_", T111)</f>
        <v>wand_ai_260_AB</v>
      </c>
      <c r="Z111" s="9" t="str">
        <f>IF(ISBLANK(X111), W111, X111)</f>
        <v>wand_ai_260_AB</v>
      </c>
    </row>
    <row r="112" spans="1:40">
      <c r="A112" s="9" t="s">
        <v>235</v>
      </c>
      <c r="B112" s="9" t="s">
        <v>1035</v>
      </c>
      <c r="C112" s="9">
        <v>3</v>
      </c>
      <c r="D112" s="9">
        <v>5</v>
      </c>
      <c r="E112" s="9" t="str">
        <f>_xlfn.CONCAT(B112, RIGHT(_xlfn.CONCAT("0", D112), 2))</f>
        <v>BZ-3P05</v>
      </c>
      <c r="F112" s="9" t="s">
        <v>931</v>
      </c>
      <c r="G112" s="9" t="s">
        <v>655</v>
      </c>
      <c r="H112" s="9" t="s">
        <v>652</v>
      </c>
      <c r="J112" s="9" t="e">
        <f>MATCH($A112, 'Spells By School'!A:A, 0)</f>
        <v>#N/A</v>
      </c>
      <c r="K112" s="9" t="e">
        <f>MATCH($A112, 'Spells By School'!B:B, 0)</f>
        <v>#N/A</v>
      </c>
      <c r="L112" s="9">
        <f>MATCH($A112, 'Spells By School'!C:C, 0)</f>
        <v>17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Divination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DI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41</v>
      </c>
      <c r="V112" s="9" t="str">
        <f>INDEX('Wand Mapping'!K:K, U112)</f>
        <v>wand_ai_390</v>
      </c>
      <c r="W112" s="9" t="str">
        <f>_xlfn.CONCAT(V112, "_", T112)</f>
        <v>wand_ai_390_DI</v>
      </c>
      <c r="Z112" s="9" t="str">
        <f>IF(ISBLANK(X112), W112, X112)</f>
        <v>wand_ai_390_DI</v>
      </c>
    </row>
    <row r="113" spans="1:57">
      <c r="A113" s="9" t="s">
        <v>504</v>
      </c>
      <c r="B113" s="9" t="s">
        <v>1036</v>
      </c>
      <c r="C113" s="9">
        <v>3</v>
      </c>
      <c r="D113" s="9">
        <v>5</v>
      </c>
      <c r="E113" s="9" t="str">
        <f>_xlfn.CONCAT(B113, RIGHT(_xlfn.CONCAT("0", D113), 2))</f>
        <v>BZ-3Q05</v>
      </c>
      <c r="F113" s="9" t="s">
        <v>932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41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81</v>
      </c>
      <c r="V113" s="9" t="str">
        <f>INDEX('Wand Mapping'!K:K, U113)</f>
        <v>wand_ai_790</v>
      </c>
      <c r="W113" s="9" t="str">
        <f>_xlfn.CONCAT(V113, "_", T113)</f>
        <v>wand_ai_790_EN</v>
      </c>
      <c r="Z113" s="9" t="str">
        <f>IF(ISBLANK(X113), W113, X113)</f>
        <v>wand_ai_790_EN</v>
      </c>
    </row>
    <row r="114" spans="1:57">
      <c r="A114" s="9" t="s">
        <v>262</v>
      </c>
      <c r="B114" s="9" t="s">
        <v>1037</v>
      </c>
      <c r="C114" s="9">
        <v>3</v>
      </c>
      <c r="D114" s="9">
        <v>5</v>
      </c>
      <c r="E114" s="9" t="str">
        <f>_xlfn.CONCAT(B114, RIGHT(_xlfn.CONCAT("0", D114), 2))</f>
        <v>BZ-3R05</v>
      </c>
      <c r="F114" s="9" t="s">
        <v>933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 t="e">
        <f>MATCH($A114, 'Spells By School'!D:D, 0)</f>
        <v>#N/A</v>
      </c>
      <c r="N114" s="9" t="e">
        <f>MATCH($A114, 'Spells By School'!E:E, 0)</f>
        <v>#N/A</v>
      </c>
      <c r="O114" s="9">
        <f>MATCH($A114, 'Spells By School'!F:F, 0)</f>
        <v>45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Enchantment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EN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44</v>
      </c>
      <c r="V114" s="9" t="str">
        <f>INDEX('Wand Mapping'!K:K, U114)</f>
        <v>wand_ai_420</v>
      </c>
      <c r="W114" s="9" t="str">
        <f>_xlfn.CONCAT(V114, "_", T114)</f>
        <v>wand_ai_420_EN</v>
      </c>
      <c r="Z114" s="9" t="str">
        <f>IF(ISBLANK(X114), W114, X114)</f>
        <v>wand_ai_420_EN</v>
      </c>
    </row>
    <row r="115" spans="1:57">
      <c r="A115" s="9" t="s">
        <v>130</v>
      </c>
      <c r="B115" s="9" t="s">
        <v>1038</v>
      </c>
      <c r="C115" s="9">
        <v>3</v>
      </c>
      <c r="D115" s="9">
        <v>5</v>
      </c>
      <c r="E115" s="9" t="str">
        <f>_xlfn.CONCAT(B115, RIGHT(_xlfn.CONCAT("0", D115), 2))</f>
        <v>BZ-3S05</v>
      </c>
      <c r="F115" s="9" t="s">
        <v>934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>
        <f>MATCH($A115, 'Spells By School'!D:D, 0)</f>
        <v>80</v>
      </c>
      <c r="N115" s="9" t="e">
        <f>MATCH($A115, 'Spells By School'!E:E, 0)</f>
        <v>#N/A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Transmutation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TR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23</v>
      </c>
      <c r="V115" s="9" t="str">
        <f>INDEX('Wand Mapping'!K:K, U115)</f>
        <v>wand_ai_210</v>
      </c>
      <c r="W115" s="9" t="str">
        <f>_xlfn.CONCAT(V115, "_", T115)</f>
        <v>wand_ai_210_TR</v>
      </c>
      <c r="Z115" s="9" t="str">
        <f>IF(ISBLANK(X115), W115, X115)</f>
        <v>wand_ai_210_TR</v>
      </c>
    </row>
    <row r="116" spans="1:57">
      <c r="A116" s="9" t="s">
        <v>497</v>
      </c>
      <c r="B116" s="9" t="s">
        <v>1039</v>
      </c>
      <c r="C116" s="9">
        <v>3</v>
      </c>
      <c r="D116" s="9">
        <v>5</v>
      </c>
      <c r="E116" s="9" t="str">
        <f>_xlfn.CONCAT(B116, RIGHT(_xlfn.CONCAT("0", D116), 2))</f>
        <v>BZ-3T05</v>
      </c>
      <c r="F116" s="9" t="s">
        <v>935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 t="e">
        <f>MATCH($A116, 'Spells By School'!E:E, 0)</f>
        <v>#N/A</v>
      </c>
      <c r="O116" s="9" t="e">
        <f>MATCH($A116, 'Spells By School'!F:F, 0)</f>
        <v>#N/A</v>
      </c>
      <c r="P116" s="9">
        <f ca="1">MATCH($A116, 'Spells By School'!G:G, 0)</f>
        <v>38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 ca="1">IF(ISNA($J116), IF(ISNA($K116), IF(ISNA($L116), IF(ISNA($M116), IF(ISNA($N116), IF(ISNA($O116), IF(ISNA($P116), IF(ISNA($Q116), IF(ISNA($R116), "###error###", R$1),Q$1),P$1),O$1),N$1),M$1),L$1),K$1),J$1)</f>
        <v>Necromancy</v>
      </c>
      <c r="T116" s="9" t="str">
        <f ca="1">IF(ISNA($J116), IF(ISNA($K116), IF(ISNA($L116), IF(ISNA($M116), IF(ISNA($N116), IF(ISNA($O116), IF(ISNA($P116), IF(ISNA($Q116), IF(ISNA($R116), "###error###", "WM"),"IL"),"NE"),"EN"),"EV"),"TR"),"DI"),"CO"),"AB")</f>
        <v>NE</v>
      </c>
      <c r="U116" s="9">
        <f ca="1"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80</v>
      </c>
      <c r="V116" s="9" t="str">
        <f ca="1">INDEX('Wand Mapping'!K:K, U116)</f>
        <v>wand_ai_780</v>
      </c>
      <c r="W116" s="9" t="str">
        <f ca="1">_xlfn.CONCAT(V116, "_", T116)</f>
        <v>wand_ai_780_NE</v>
      </c>
      <c r="Z116" s="9" t="str">
        <f ca="1">IF(ISBLANK(X116), W116, X116)</f>
        <v>wand_ai_780_NE</v>
      </c>
    </row>
    <row r="117" spans="1:57">
      <c r="A117" s="9" t="s">
        <v>170</v>
      </c>
      <c r="B117" s="9" t="s">
        <v>1040</v>
      </c>
      <c r="C117" s="9">
        <v>3</v>
      </c>
      <c r="D117" s="9">
        <v>5</v>
      </c>
      <c r="E117" s="9" t="str">
        <f>_xlfn.CONCAT(B117, RIGHT(_xlfn.CONCAT("0", D117), 2))</f>
        <v>BZ-3U05</v>
      </c>
      <c r="F117" s="9" t="s">
        <v>936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>
        <f ca="1">MATCH($A117, 'Spells By School'!G:G, 0)</f>
        <v>73</v>
      </c>
      <c r="Q117" s="9" t="e">
        <f>MATCH($A117, 'Spells By School'!H:H, 0)</f>
        <v>#N/A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Necromancy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NE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30</v>
      </c>
      <c r="V117" s="9" t="str">
        <f ca="1">INDEX('Wand Mapping'!K:K, U117)</f>
        <v>wand_ai_280</v>
      </c>
      <c r="W117" s="9" t="str">
        <f ca="1">_xlfn.CONCAT(V117, "_", T117)</f>
        <v>wand_ai_280_NE</v>
      </c>
      <c r="Z117" s="9" t="str">
        <f ca="1">IF(ISBLANK(X117), W117, X117)</f>
        <v>wand_ai_280_NE</v>
      </c>
    </row>
    <row r="118" spans="1:57">
      <c r="A118" s="9" t="s">
        <v>457</v>
      </c>
      <c r="B118" s="9" t="s">
        <v>1041</v>
      </c>
      <c r="C118" s="9">
        <v>3</v>
      </c>
      <c r="D118" s="9">
        <v>5</v>
      </c>
      <c r="E118" s="9" t="str">
        <f>_xlfn.CONCAT(B118, RIGHT(_xlfn.CONCAT("0", D118), 2))</f>
        <v>BZ-3V05</v>
      </c>
      <c r="F118" s="9" t="s">
        <v>937</v>
      </c>
      <c r="G118" s="9" t="s">
        <v>655</v>
      </c>
      <c r="H118" s="9" t="s">
        <v>652</v>
      </c>
      <c r="J118" s="9" t="e">
        <f>MATCH($A118, 'Spells By School'!A:A, 0)</f>
        <v>#N/A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>
        <f ca="1">MATCH($A118, 'Spells By School'!G:G, 0)</f>
        <v>19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 ca="1">IF(ISNA($J118), IF(ISNA($K118), IF(ISNA($L118), IF(ISNA($M118), IF(ISNA($N118), IF(ISNA($O118), IF(ISNA($P118), IF(ISNA($Q118), IF(ISNA($R118), "###error###", R$1),Q$1),P$1),O$1),N$1),M$1),L$1),K$1),J$1)</f>
        <v>Necromancy</v>
      </c>
      <c r="T118" s="9" t="str">
        <f ca="1">IF(ISNA($J118), IF(ISNA($K118), IF(ISNA($L118), IF(ISNA($M118), IF(ISNA($N118), IF(ISNA($O118), IF(ISNA($P118), IF(ISNA($Q118), IF(ISNA($R118), "###error###", "WM"),"IL"),"NE"),"EN"),"EV"),"TR"),"DI"),"CO"),"AB")</f>
        <v>NE</v>
      </c>
      <c r="U118" s="9">
        <f ca="1"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74</v>
      </c>
      <c r="V118" s="9" t="str">
        <f ca="1">INDEX('Wand Mapping'!K:K, U118)</f>
        <v>wand_ai_720</v>
      </c>
      <c r="W118" s="9" t="str">
        <f ca="1">_xlfn.CONCAT(V118, "_", T118)</f>
        <v>wand_ai_720_NE</v>
      </c>
      <c r="Z118" s="9" t="str">
        <f ca="1">IF(ISBLANK(X118), W118, X118)</f>
        <v>wand_ai_720_NE</v>
      </c>
    </row>
    <row r="119" spans="1:57">
      <c r="A119" s="9" t="s">
        <v>508</v>
      </c>
      <c r="B119" s="9" t="s">
        <v>1042</v>
      </c>
      <c r="C119" s="9">
        <v>3</v>
      </c>
      <c r="D119" s="9">
        <v>5</v>
      </c>
      <c r="E119" s="9" t="str">
        <f>_xlfn.CONCAT(B119, RIGHT(_xlfn.CONCAT("0", D119), 2))</f>
        <v>BZ-3W05</v>
      </c>
      <c r="F119" s="9" t="s">
        <v>938</v>
      </c>
      <c r="G119" s="9" t="s">
        <v>655</v>
      </c>
      <c r="H119" s="9" t="s">
        <v>652</v>
      </c>
      <c r="J119" s="9">
        <f>MATCH($A119, 'Spells By School'!A:A, 0)</f>
        <v>11</v>
      </c>
      <c r="K119" s="9" t="e">
        <f>MATCH($A119, 'Spells By School'!B:B, 0)</f>
        <v>#N/A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Abjuration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AB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wand_ai_800_AB</v>
      </c>
      <c r="Z119" s="9" t="str">
        <f>IF(ISBLANK(X119), W119, X119)</f>
        <v>wand_ai_800_AB</v>
      </c>
    </row>
    <row r="120" spans="1:57">
      <c r="A120" s="9" t="s">
        <v>329</v>
      </c>
      <c r="B120" s="9" t="s">
        <v>1043</v>
      </c>
      <c r="C120" s="9">
        <v>3</v>
      </c>
      <c r="D120" s="9">
        <v>5</v>
      </c>
      <c r="E120" s="9" t="str">
        <f>_xlfn.CONCAT(B120, RIGHT(_xlfn.CONCAT("0", D120), 2))</f>
        <v>BZ-3X05</v>
      </c>
      <c r="F120" s="9" t="s">
        <v>939</v>
      </c>
      <c r="G120" s="9" t="s">
        <v>655</v>
      </c>
      <c r="H120" s="9" t="s">
        <v>652</v>
      </c>
      <c r="J120" s="9">
        <f>MATCH($A120, 'Spells By School'!A:A, 0)</f>
        <v>83</v>
      </c>
      <c r="K120" s="9" t="e">
        <f>MATCH($A120, 'Spells By School'!B:B, 0)</f>
        <v>#N/A</v>
      </c>
      <c r="L120" s="9" t="e">
        <f>MATCH($A120, 'Spells By School'!C:C, 0)</f>
        <v>#N/A</v>
      </c>
      <c r="M120" s="9" t="e">
        <f>MATCH($A120, 'Spells By School'!D:D, 0)</f>
        <v>#N/A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Abjuration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AB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54</v>
      </c>
      <c r="V120" s="9" t="str">
        <f>INDEX('Wand Mapping'!K:K, U120)</f>
        <v>wand_ai_520</v>
      </c>
      <c r="W120" s="9" t="str">
        <f>_xlfn.CONCAT(V120, "_", T120)</f>
        <v>wand_ai_520_AB</v>
      </c>
      <c r="Z120" s="9" t="str">
        <f>IF(ISBLANK(X120), W120, X120)</f>
        <v>wand_ai_520_AB</v>
      </c>
    </row>
    <row r="121" spans="1:57">
      <c r="A121" s="9" t="s">
        <v>335</v>
      </c>
      <c r="B121" s="9" t="s">
        <v>1044</v>
      </c>
      <c r="C121" s="9">
        <v>3</v>
      </c>
      <c r="D121" s="9">
        <v>5</v>
      </c>
      <c r="E121" s="9" t="str">
        <f>_xlfn.CONCAT(B121, RIGHT(_xlfn.CONCAT("0", D121), 2))</f>
        <v>BZ-3Y05</v>
      </c>
      <c r="F121" s="9" t="s">
        <v>940</v>
      </c>
      <c r="G121" s="9" t="s">
        <v>655</v>
      </c>
      <c r="H121" s="9" t="s">
        <v>652</v>
      </c>
      <c r="J121" s="9" t="e">
        <f>MATCH($A121, 'Spells By School'!A:A, 0)</f>
        <v>#N/A</v>
      </c>
      <c r="K121" s="9">
        <f>MATCH($A121, 'Spells By School'!B:B, 0)</f>
        <v>82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 t="e">
        <f ca="1">MATCH($A121, 'Spells By School'!G:G, 0)</f>
        <v>#N/A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>IF(ISNA($J121), IF(ISNA($K121), IF(ISNA($L121), IF(ISNA($M121), IF(ISNA($N121), IF(ISNA($O121), IF(ISNA($P121), IF(ISNA($Q121), IF(ISNA($R121), "###error###", R$1),Q$1),P$1),O$1),N$1),M$1),L$1),K$1),J$1)</f>
        <v>Conjuration</v>
      </c>
      <c r="T121" s="9" t="str">
        <f>IF(ISNA($J121), IF(ISNA($K121), IF(ISNA($L121), IF(ISNA($M121), IF(ISNA($N121), IF(ISNA($O121), IF(ISNA($P121), IF(ISNA($Q121), IF(ISNA($R121), "###error###", "WM"),"IL"),"NE"),"EN"),"EV"),"TR"),"DI"),"CO"),"AB")</f>
        <v>CO</v>
      </c>
      <c r="U121" s="9">
        <f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55</v>
      </c>
      <c r="V121" s="9" t="str">
        <f>INDEX('Wand Mapping'!K:K, U121)</f>
        <v>wand_ai_530</v>
      </c>
      <c r="W121" s="9" t="str">
        <f>_xlfn.CONCAT(V121, "_", T121)</f>
        <v>wand_ai_530_CO</v>
      </c>
      <c r="Z121" s="9" t="str">
        <f>IF(ISBLANK(X121), W121, X121)</f>
        <v>wand_ai_530_CO</v>
      </c>
    </row>
    <row r="122" spans="1:57">
      <c r="A122" s="9" t="s">
        <v>582</v>
      </c>
      <c r="B122" s="9" t="s">
        <v>1045</v>
      </c>
      <c r="C122" s="9">
        <v>3</v>
      </c>
      <c r="D122" s="9">
        <v>5</v>
      </c>
      <c r="E122" s="9" t="str">
        <f>_xlfn.CONCAT(B122, RIGHT(_xlfn.CONCAT("0", D122), 2))</f>
        <v>BZ-3Z05</v>
      </c>
      <c r="F122" s="9" t="s">
        <v>941</v>
      </c>
      <c r="G122" s="9" t="s">
        <v>655</v>
      </c>
      <c r="H122" s="9" t="s">
        <v>652</v>
      </c>
      <c r="J122" s="9">
        <f>MATCH($A122, 'Spells By School'!A:A, 0)</f>
        <v>77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 t="e">
        <f>MATCH($A122, 'Spells By School'!F:F, 0)</f>
        <v>#N/A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Abjuration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AB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93</v>
      </c>
      <c r="V122" s="9" t="str">
        <f>INDEX('Wand Mapping'!K:K, U122)</f>
        <v>wand_ai_910</v>
      </c>
      <c r="W122" s="9" t="str">
        <f>_xlfn.CONCAT(V122, "_", T122)</f>
        <v>wand_ai_910_AB</v>
      </c>
      <c r="Z122" s="9" t="str">
        <f>IF(ISBLANK(X122), W122, X122)</f>
        <v>wand_ai_910_AB</v>
      </c>
    </row>
    <row r="123" spans="1:57">
      <c r="A123" s="18" t="s">
        <v>571</v>
      </c>
      <c r="B123" s="9" t="s">
        <v>1096</v>
      </c>
      <c r="C123" s="9">
        <v>4</v>
      </c>
      <c r="D123" s="9">
        <v>7</v>
      </c>
      <c r="E123" s="9" t="str">
        <f>_xlfn.CONCAT(B123, RIGHT(_xlfn.CONCAT("0", D123), 2))</f>
        <v>BZ-4-07</v>
      </c>
      <c r="F123" s="9" t="s">
        <v>970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8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91</v>
      </c>
      <c r="V123" s="9" t="str">
        <f>INDEX('Wand Mapping'!K:K, U123)</f>
        <v>wand_ai_890</v>
      </c>
      <c r="W123" s="9" t="str">
        <f>_xlfn.CONCAT(V123, "_", T123)</f>
        <v>wand_ai_890_EN</v>
      </c>
      <c r="Z123" s="9" t="str">
        <f>IF(ISBLANK(X123), W123, X123)</f>
        <v>wand_ai_890_EN</v>
      </c>
    </row>
    <row r="124" spans="1:57">
      <c r="A124" s="24" t="s">
        <v>590</v>
      </c>
      <c r="B124" s="9" t="s">
        <v>1097</v>
      </c>
      <c r="C124" s="9">
        <v>4</v>
      </c>
      <c r="D124" s="9">
        <v>7</v>
      </c>
      <c r="E124" s="9" t="str">
        <f>_xlfn.CONCAT(B124, RIGHT(_xlfn.CONCAT("0", D124), 2))</f>
        <v>BZ-4!07</v>
      </c>
      <c r="F124" s="9" t="s">
        <v>971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15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94</v>
      </c>
      <c r="V124" s="9" t="str">
        <f>INDEX('Wand Mapping'!K:K, U124)</f>
        <v>wand_ai_920</v>
      </c>
      <c r="W124" s="9" t="str">
        <f>_xlfn.CONCAT(V124, "_", T124)</f>
        <v>wand_ai_920_TR</v>
      </c>
      <c r="Y124" s="9" t="s">
        <v>1981</v>
      </c>
      <c r="Z124" s="9" t="str">
        <f>IF(ISBLANK(X124), W124, X124)</f>
        <v>wand_ai_920_TR</v>
      </c>
      <c r="BB124" s="56">
        <v>90063</v>
      </c>
      <c r="BC124" s="56">
        <v>90064</v>
      </c>
      <c r="BD124" s="56">
        <v>100063</v>
      </c>
      <c r="BE124" s="56">
        <v>100064</v>
      </c>
    </row>
    <row r="125" spans="1:57">
      <c r="A125" s="9" t="s">
        <v>85</v>
      </c>
      <c r="B125" s="9" t="s">
        <v>1098</v>
      </c>
      <c r="C125" s="9">
        <v>4</v>
      </c>
      <c r="D125" s="9">
        <v>7</v>
      </c>
      <c r="E125" s="9" t="str">
        <f>_xlfn.CONCAT(B125, RIGHT(_xlfn.CONCAT("0", D125), 2))</f>
        <v>BZ-4[07</v>
      </c>
      <c r="F125" s="9" t="s">
        <v>972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>
        <f>MATCH($A125, 'Spells By School'!E:E, 0)</f>
        <v>26</v>
      </c>
      <c r="O125" s="9" t="e">
        <f>MATCH($A125, 'Spells By School'!F:F, 0)</f>
        <v>#N/A</v>
      </c>
      <c r="P125" s="9" t="e">
        <f ca="1">MATCH($A125, 'Spells By School'!G:G, 0)</f>
        <v>#N/A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>IF(ISNA($J125), IF(ISNA($K125), IF(ISNA($L125), IF(ISNA($M125), IF(ISNA($N125), IF(ISNA($O125), IF(ISNA($P125), IF(ISNA($Q125), IF(ISNA($R125), "###error###", R$1),Q$1),P$1),O$1),N$1),M$1),L$1),K$1),J$1)</f>
        <v>Invocation</v>
      </c>
      <c r="T125" s="9" t="str">
        <f>IF(ISNA($J125), IF(ISNA($K125), IF(ISNA($L125), IF(ISNA($M125), IF(ISNA($N125), IF(ISNA($O125), IF(ISNA($P125), IF(ISNA($Q125), IF(ISNA($R125), "###error###", "WM"),"IL"),"NE"),"EN"),"EV"),"TR"),"DI"),"CO"),"AB")</f>
        <v>EV</v>
      </c>
      <c r="U125" s="9">
        <f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15</v>
      </c>
      <c r="V125" s="9" t="str">
        <f>INDEX('Wand Mapping'!K:K, U125)</f>
        <v>wand_ai_130</v>
      </c>
      <c r="W125" s="9" t="str">
        <f>_xlfn.CONCAT(V125, "_", T125)</f>
        <v>wand_ai_130_EV</v>
      </c>
      <c r="Z125" s="9" t="str">
        <f>IF(ISBLANK(X125), W125, X125)</f>
        <v>wand_ai_130_EV</v>
      </c>
    </row>
    <row r="126" spans="1:57">
      <c r="A126" s="9" t="s">
        <v>444</v>
      </c>
      <c r="B126" s="9" t="s">
        <v>1099</v>
      </c>
      <c r="C126" s="9">
        <v>4</v>
      </c>
      <c r="D126" s="9">
        <v>7</v>
      </c>
      <c r="E126" s="9" t="str">
        <f>_xlfn.CONCAT(B126, RIGHT(_xlfn.CONCAT("0", D126), 2))</f>
        <v>BZ-4]07</v>
      </c>
      <c r="F126" s="9" t="s">
        <v>973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>
        <f>MATCH($A126, 'Spells By School'!E:E, 0)</f>
        <v>39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>IF(ISNA($J126), IF(ISNA($K126), IF(ISNA($L126), IF(ISNA($M126), IF(ISNA($N126), IF(ISNA($O126), IF(ISNA($P126), IF(ISNA($Q126), IF(ISNA($R126), "###error###", R$1),Q$1),P$1),O$1),N$1),M$1),L$1),K$1),J$1)</f>
        <v>Invocation</v>
      </c>
      <c r="T126" s="9" t="str">
        <f>IF(ISNA($J126), IF(ISNA($K126), IF(ISNA($L126), IF(ISNA($M126), IF(ISNA($N126), IF(ISNA($O126), IF(ISNA($P126), IF(ISNA($Q126), IF(ISNA($R126), "###error###", "WM"),"IL"),"NE"),"EN"),"EV"),"TR"),"DI"),"CO"),"AB")</f>
        <v>EV</v>
      </c>
      <c r="U126" s="9">
        <f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72</v>
      </c>
      <c r="V126" s="9" t="str">
        <f>INDEX('Wand Mapping'!K:K, U126)</f>
        <v>wand_ai_700</v>
      </c>
      <c r="W126" s="9" t="str">
        <f>_xlfn.CONCAT(V126, "_", T126)</f>
        <v>wand_ai_700_EV</v>
      </c>
      <c r="Z126" s="9" t="str">
        <f>IF(ISBLANK(X126), W126, X126)</f>
        <v>wand_ai_700_EV</v>
      </c>
    </row>
    <row r="127" spans="1:57">
      <c r="A127" s="9" t="s">
        <v>240</v>
      </c>
      <c r="B127" s="9" t="s">
        <v>1100</v>
      </c>
      <c r="C127" s="9">
        <v>4</v>
      </c>
      <c r="D127" s="9">
        <v>7</v>
      </c>
      <c r="E127" s="9" t="str">
        <f>_xlfn.CONCAT(B127, RIGHT(_xlfn.CONCAT("0", D127), 2))</f>
        <v>BZ-4_07</v>
      </c>
      <c r="F127" s="9" t="s">
        <v>974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 t="e">
        <f>MATCH($A127, 'Spells By School'!D:D, 0)</f>
        <v>#N/A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>
        <f>MATCH($A127, 'Spells By School'!H:H, 0)</f>
        <v>11</v>
      </c>
      <c r="R127" s="9" t="e">
        <f>MATCH($A127, 'Spells By School'!I:I, 0)</f>
        <v>#N/A</v>
      </c>
      <c r="S127" s="9" t="str">
        <f ca="1">IF(ISNA($J127), IF(ISNA($K127), IF(ISNA($L127), IF(ISNA($M127), IF(ISNA($N127), IF(ISNA($O127), IF(ISNA($P127), IF(ISNA($Q127), IF(ISNA($R127), "###error###", R$1),Q$1),P$1),O$1),N$1),M$1),L$1),K$1),J$1)</f>
        <v>Illusion</v>
      </c>
      <c r="T127" s="9" t="str">
        <f ca="1">IF(ISNA($J127), IF(ISNA($K127), IF(ISNA($L127), IF(ISNA($M127), IF(ISNA($N127), IF(ISNA($O127), IF(ISNA($P127), IF(ISNA($Q127), IF(ISNA($R127), "###error###", "WM"),"IL"),"NE"),"EN"),"EV"),"TR"),"DI"),"CO"),"AB")</f>
        <v>IL</v>
      </c>
      <c r="U127" s="9">
        <f ca="1"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41</v>
      </c>
      <c r="V127" s="9" t="str">
        <f ca="1">INDEX('Wand Mapping'!K:K, U127)</f>
        <v>wand_ai_390</v>
      </c>
      <c r="W127" s="9" t="str">
        <f ca="1">_xlfn.CONCAT(V127, "_", T127)</f>
        <v>wand_ai_390_IL</v>
      </c>
      <c r="Z127" s="9" t="str">
        <f ca="1">IF(ISBLANK(X127), W127, X127)</f>
        <v>wand_ai_390_IL</v>
      </c>
    </row>
    <row r="128" spans="1:57">
      <c r="A128" s="9" t="s">
        <v>415</v>
      </c>
      <c r="B128" s="9" t="s">
        <v>1158</v>
      </c>
      <c r="C128" s="9">
        <v>4</v>
      </c>
      <c r="D128" s="9">
        <v>7</v>
      </c>
      <c r="E128" s="9" t="str">
        <f>_xlfn.CONCAT(B128, RIGHT(_xlfn.CONCAT("0", D128), 2))</f>
        <v>BZ-4=07</v>
      </c>
      <c r="F128" s="9" t="s">
        <v>975</v>
      </c>
      <c r="G128" s="9" t="s">
        <v>655</v>
      </c>
      <c r="H128" s="9" t="s">
        <v>652</v>
      </c>
      <c r="J128" s="9">
        <f>MATCH($A128, 'Spells By School'!A:A, 0)</f>
        <v>32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 t="e">
        <f>MATCH($A128, 'Spells By School'!F:F, 0)</f>
        <v>#N/A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Abjuration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AB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68</v>
      </c>
      <c r="V128" s="9" t="str">
        <f>INDEX('Wand Mapping'!K:K, U128)</f>
        <v>wand_ai_660</v>
      </c>
      <c r="W128" s="9" t="str">
        <f>_xlfn.CONCAT(V128, "_", T128)</f>
        <v>wand_ai_660_AB</v>
      </c>
      <c r="Z128" s="9" t="str">
        <f>IF(ISBLANK(X128), W128, X128)</f>
        <v>wand_ai_660_AB</v>
      </c>
    </row>
    <row r="129" spans="1:26">
      <c r="A129" s="26" t="s">
        <v>509</v>
      </c>
      <c r="B129" s="9" t="s">
        <v>731</v>
      </c>
      <c r="C129" s="9">
        <v>4</v>
      </c>
      <c r="D129" s="9">
        <v>7</v>
      </c>
      <c r="E129" s="9" t="str">
        <f>_xlfn.CONCAT(B129, RIGHT(_xlfn.CONCAT("0", D129), 2))</f>
        <v>BZ-4007</v>
      </c>
      <c r="F129" s="9" t="s">
        <v>976</v>
      </c>
      <c r="G129" s="9" t="s">
        <v>655</v>
      </c>
      <c r="H129" s="9" t="s">
        <v>652</v>
      </c>
      <c r="J129" s="9" t="e">
        <f>MATCH($A129, 'Spells By School'!A:A, 0)</f>
        <v>#N/A</v>
      </c>
      <c r="K129" s="9">
        <f>MATCH($A129, 'Spells By School'!B:B, 0)</f>
        <v>50</v>
      </c>
      <c r="L129" s="9" t="e">
        <f>MATCH($A129, 'Spells By School'!C:C, 0)</f>
        <v>#N/A</v>
      </c>
      <c r="M129" s="9" t="e">
        <f>MATCH($A129, 'Spells By School'!D:D, 0)</f>
        <v>#N/A</v>
      </c>
      <c r="N129" s="9" t="e">
        <f>MATCH($A129, 'Spells By School'!E:E, 0)</f>
        <v>#N/A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Conjuration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CO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82</v>
      </c>
      <c r="V129" s="9" t="str">
        <f>INDEX('Wand Mapping'!K:K, U129)</f>
        <v>wand_ai_800</v>
      </c>
      <c r="W129" s="9" t="str">
        <f>_xlfn.CONCAT(V129, "_", T129)</f>
        <v>wand_ai_800_CO</v>
      </c>
      <c r="Z129" s="9" t="str">
        <f>IF(ISBLANK(X129), W129, X129)</f>
        <v>wand_ai_800_CO</v>
      </c>
    </row>
    <row r="130" spans="1:26">
      <c r="A130" s="9" t="s">
        <v>35</v>
      </c>
      <c r="B130" s="9" t="s">
        <v>732</v>
      </c>
      <c r="C130" s="9">
        <v>4</v>
      </c>
      <c r="D130" s="9">
        <v>7</v>
      </c>
      <c r="E130" s="9" t="str">
        <f>_xlfn.CONCAT(B130, RIGHT(_xlfn.CONCAT("0", D130), 2))</f>
        <v>BZ-4107</v>
      </c>
      <c r="F130" s="9" t="s">
        <v>977</v>
      </c>
      <c r="G130" s="9" t="s">
        <v>655</v>
      </c>
      <c r="H130" s="9" t="s">
        <v>652</v>
      </c>
      <c r="J130" s="9" t="e">
        <f>MATCH($A130, 'Spells By School'!A:A, 0)</f>
        <v>#N/A</v>
      </c>
      <c r="K130" s="9" t="e">
        <f>MATCH($A130, 'Spells By School'!B:B, 0)</f>
        <v>#N/A</v>
      </c>
      <c r="L130" s="9" t="e">
        <f>MATCH($A130, 'Spells By School'!C:C, 0)</f>
        <v>#N/A</v>
      </c>
      <c r="M130" s="9">
        <f>MATCH($A130, 'Spells By School'!D:D, 0)</f>
        <v>77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Transmutation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TR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7</v>
      </c>
      <c r="V130" s="9" t="str">
        <f>INDEX('Wand Mapping'!K:K, U130)</f>
        <v>wand_ai_050</v>
      </c>
      <c r="W130" s="9" t="str">
        <f>_xlfn.CONCAT(V130, "_", T130)</f>
        <v>wand_ai_050_TR</v>
      </c>
      <c r="Z130" s="9" t="str">
        <f>IF(ISBLANK(X130), W130, X130)</f>
        <v>wand_ai_050_TR</v>
      </c>
    </row>
    <row r="131" spans="1:26">
      <c r="A131" s="9" t="s">
        <v>247</v>
      </c>
      <c r="B131" s="9" t="s">
        <v>733</v>
      </c>
      <c r="C131" s="9">
        <v>4</v>
      </c>
      <c r="D131" s="9">
        <v>7</v>
      </c>
      <c r="E131" s="9" t="str">
        <f>_xlfn.CONCAT(B131, RIGHT(_xlfn.CONCAT("0", D131), 2))</f>
        <v>BZ-4207</v>
      </c>
      <c r="F131" s="9" t="s">
        <v>978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 t="e">
        <f>MATCH($A131, 'Spells By School'!E:E, 0)</f>
        <v>#N/A</v>
      </c>
      <c r="O131" s="9" t="e">
        <f>MATCH($A131, 'Spells By School'!F:F, 0)</f>
        <v>#N/A</v>
      </c>
      <c r="P131" s="9">
        <f ca="1">MATCH($A131, 'Spells By School'!G:G, 0)</f>
        <v>13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 ca="1">IF(ISNA($J131), IF(ISNA($K131), IF(ISNA($L131), IF(ISNA($M131), IF(ISNA($N131), IF(ISNA($O131), IF(ISNA($P131), IF(ISNA($Q131), IF(ISNA($R131), "###error###", R$1),Q$1),P$1),O$1),N$1),M$1),L$1),K$1),J$1)</f>
        <v>Necromancy</v>
      </c>
      <c r="T131" s="9" t="str">
        <f ca="1">IF(ISNA($J131), IF(ISNA($K131), IF(ISNA($L131), IF(ISNA($M131), IF(ISNA($N131), IF(ISNA($O131), IF(ISNA($P131), IF(ISNA($Q131), IF(ISNA($R131), "###error###", "WM"),"IL"),"NE"),"EN"),"EV"),"TR"),"DI"),"CO"),"AB")</f>
        <v>NE</v>
      </c>
      <c r="U131" s="9">
        <f ca="1"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42</v>
      </c>
      <c r="V131" s="9" t="str">
        <f ca="1">INDEX('Wand Mapping'!K:K, U131)</f>
        <v>wand_ai_400</v>
      </c>
      <c r="W131" s="9" t="str">
        <f ca="1">_xlfn.CONCAT(V131, "_", T131)</f>
        <v>wand_ai_400_NE</v>
      </c>
      <c r="Z131" s="9" t="str">
        <f ca="1">IF(ISBLANK(X131), W131, X131)</f>
        <v>wand_ai_400_NE</v>
      </c>
    </row>
    <row r="132" spans="1:26">
      <c r="A132" s="9" t="s">
        <v>431</v>
      </c>
      <c r="B132" s="9" t="s">
        <v>735</v>
      </c>
      <c r="C132" s="9">
        <v>4</v>
      </c>
      <c r="D132" s="9">
        <v>7</v>
      </c>
      <c r="E132" s="9" t="str">
        <f>_xlfn.CONCAT(B132, RIGHT(_xlfn.CONCAT("0", D132), 2))</f>
        <v>BZ-4407</v>
      </c>
      <c r="F132" s="9" t="s">
        <v>980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 t="e">
        <f>MATCH($A132, 'Spells By School'!D:D, 0)</f>
        <v>#N/A</v>
      </c>
      <c r="N132" s="9" t="e">
        <f>MATCH($A132, 'Spells By School'!E:E, 0)</f>
        <v>#N/A</v>
      </c>
      <c r="O132" s="9">
        <f>MATCH($A132, 'Spells By School'!F:F, 0)</f>
        <v>20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Enchantment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EN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70</v>
      </c>
      <c r="V132" s="9" t="str">
        <f>INDEX('Wand Mapping'!K:K, U132)</f>
        <v>wand_ai_680</v>
      </c>
      <c r="W132" s="9" t="str">
        <f>_xlfn.CONCAT(V132, "_", T132)</f>
        <v>wand_ai_680_EN</v>
      </c>
      <c r="Z132" s="9" t="str">
        <f>IF(ISBLANK(X132), W132, X132)</f>
        <v>wand_ai_680_EN</v>
      </c>
    </row>
    <row r="133" spans="1:26">
      <c r="A133" s="9" t="s">
        <v>54</v>
      </c>
      <c r="B133" s="9" t="s">
        <v>736</v>
      </c>
      <c r="C133" s="9">
        <v>4</v>
      </c>
      <c r="D133" s="9">
        <v>7</v>
      </c>
      <c r="E133" s="9" t="str">
        <f>_xlfn.CONCAT(B133, RIGHT(_xlfn.CONCAT("0", D133), 2))</f>
        <v>BZ-4507</v>
      </c>
      <c r="F133" s="9" t="s">
        <v>981</v>
      </c>
      <c r="G133" s="9" t="s">
        <v>655</v>
      </c>
      <c r="H133" s="9" t="s">
        <v>652</v>
      </c>
      <c r="J133" s="9" t="e">
        <f>MATCH($A133, 'Spells By School'!A:A, 0)</f>
        <v>#N/A</v>
      </c>
      <c r="K133" s="9" t="e">
        <f>MATCH($A133, 'Spells By School'!B:B, 0)</f>
        <v>#N/A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>
        <f>MATCH($A133, 'Spells By School'!F:F, 0)</f>
        <v>27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Enchantment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EN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10</v>
      </c>
      <c r="V133" s="9" t="str">
        <f>INDEX('Wand Mapping'!K:K, U133)</f>
        <v>wand_ai_080</v>
      </c>
      <c r="W133" s="9" t="str">
        <f>_xlfn.CONCAT(V133, "_", T133)</f>
        <v>wand_ai_080_EN</v>
      </c>
      <c r="Z133" s="9" t="str">
        <f>IF(ISBLANK(X133), W133, X133)</f>
        <v>wand_ai_080_EN</v>
      </c>
    </row>
    <row r="134" spans="1:26">
      <c r="A134" s="9" t="s">
        <v>100</v>
      </c>
      <c r="B134" s="9" t="s">
        <v>737</v>
      </c>
      <c r="C134" s="9">
        <v>4</v>
      </c>
      <c r="D134" s="9">
        <v>7</v>
      </c>
      <c r="E134" s="9" t="str">
        <f>_xlfn.CONCAT(B134, RIGHT(_xlfn.CONCAT("0", D134), 2))</f>
        <v>BZ-4607</v>
      </c>
      <c r="F134" s="9" t="s">
        <v>982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 t="e">
        <f>MATCH($A134, 'Spells By School'!C:C, 0)</f>
        <v>#N/A</v>
      </c>
      <c r="M134" s="9">
        <f>MATCH($A134, 'Spells By School'!D:D, 0)</f>
        <v>49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Transmutation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TR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18</v>
      </c>
      <c r="V134" s="9" t="str">
        <f>INDEX('Wand Mapping'!K:K, U134)</f>
        <v>wand_ai_160</v>
      </c>
      <c r="W134" s="9" t="str">
        <f>_xlfn.CONCAT(V134, "_", T134)</f>
        <v>wand_ai_160_TR</v>
      </c>
      <c r="Z134" s="9" t="str">
        <f>IF(ISBLANK(X134), W134, X134)</f>
        <v>wand_ai_160_TR</v>
      </c>
    </row>
    <row r="135" spans="1:26">
      <c r="A135" s="43" t="s">
        <v>125</v>
      </c>
      <c r="B135" s="9" t="s">
        <v>738</v>
      </c>
      <c r="C135" s="9">
        <v>4</v>
      </c>
      <c r="D135" s="9">
        <v>7</v>
      </c>
      <c r="E135" s="9" t="str">
        <f>_xlfn.CONCAT(B135, RIGHT(_xlfn.CONCAT("0", D135), 2))</f>
        <v>BZ-4707</v>
      </c>
      <c r="F135" s="9" t="s">
        <v>983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 t="e">
        <f>MATCH($A135, 'Spells By School'!D:D, 0)</f>
        <v>#N/A</v>
      </c>
      <c r="N135" s="9" t="e">
        <f>MATCH($A135, 'Spells By School'!E:E, 0)</f>
        <v>#N/A</v>
      </c>
      <c r="O135" s="9" t="e">
        <f>MATCH($A135, 'Spells By School'!F:F, 0)</f>
        <v>#N/A</v>
      </c>
      <c r="P135" s="9">
        <f ca="1">MATCH($A135, 'Spells By School'!G:G, 0)</f>
        <v>66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 ca="1">IF(ISNA($J135), IF(ISNA($K135), IF(ISNA($L135), IF(ISNA($M135), IF(ISNA($N135), IF(ISNA($O135), IF(ISNA($P135), IF(ISNA($Q135), IF(ISNA($R135), "###error###", R$1),Q$1),P$1),O$1),N$1),M$1),L$1),K$1),J$1)</f>
        <v>Necromancy</v>
      </c>
      <c r="T135" s="9" t="str">
        <f ca="1">IF(ISNA($J135), IF(ISNA($K135), IF(ISNA($L135), IF(ISNA($M135), IF(ISNA($N135), IF(ISNA($O135), IF(ISNA($P135), IF(ISNA($Q135), IF(ISNA($R135), "###error###", "WM"),"IL"),"NE"),"EN"),"EV"),"TR"),"DI"),"CO"),"AB")</f>
        <v>NE</v>
      </c>
      <c r="U135" s="9">
        <f ca="1"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22</v>
      </c>
      <c r="V135" s="9" t="str">
        <f ca="1">INDEX('Wand Mapping'!K:K, U135)</f>
        <v>wand_ai_200</v>
      </c>
      <c r="W135" s="9" t="str">
        <f ca="1">_xlfn.CONCAT(V135, "_", T135)</f>
        <v>wand_ai_200_NE</v>
      </c>
      <c r="Z135" s="9" t="str">
        <f ca="1">IF(ISBLANK(X135), W135, X135)</f>
        <v>wand_ai_200_NE</v>
      </c>
    </row>
    <row r="136" spans="1:26">
      <c r="A136" s="27" t="s">
        <v>994</v>
      </c>
      <c r="B136" s="9" t="s">
        <v>739</v>
      </c>
      <c r="C136" s="9">
        <v>4</v>
      </c>
      <c r="D136" s="9">
        <v>7</v>
      </c>
      <c r="E136" s="9" t="str">
        <f>_xlfn.CONCAT(B136, RIGHT(_xlfn.CONCAT("0", D136), 2))</f>
        <v>BZ-4807</v>
      </c>
      <c r="F136" s="9" t="s">
        <v>984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 t="e">
        <f ca="1">MATCH($A136, 'Spells By School'!G:G, 0)</f>
        <v>#N/A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###error###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###error###</v>
      </c>
      <c r="U136" s="9" t="str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###error###</v>
      </c>
      <c r="V136" s="9" t="e">
        <f ca="1">INDEX('Wand Mapping'!K:K, U136)</f>
        <v>#VALUE!</v>
      </c>
      <c r="W136" s="9" t="e">
        <f ca="1">_xlfn.CONCAT(V136, "_", T136)</f>
        <v>#VALUE!</v>
      </c>
      <c r="X136" s="9" t="s">
        <v>1938</v>
      </c>
      <c r="Z136" s="9" t="str">
        <f>IF(ISBLANK(X136), W136, X136)</f>
        <v>IWAND09</v>
      </c>
    </row>
    <row r="137" spans="1:26">
      <c r="A137" s="9" t="s">
        <v>366</v>
      </c>
      <c r="B137" s="9" t="s">
        <v>740</v>
      </c>
      <c r="C137" s="9">
        <v>4</v>
      </c>
      <c r="D137" s="9">
        <v>7</v>
      </c>
      <c r="E137" s="9" t="str">
        <f>_xlfn.CONCAT(B137, RIGHT(_xlfn.CONCAT("0", D137), 2))</f>
        <v>BZ-4907</v>
      </c>
      <c r="F137" s="9" t="s">
        <v>985</v>
      </c>
      <c r="G137" s="9" t="s">
        <v>655</v>
      </c>
      <c r="H137" s="9" t="s">
        <v>652</v>
      </c>
      <c r="J137" s="9" t="e">
        <f>MATCH($A137, 'Spells By School'!A:A, 0)</f>
        <v>#N/A</v>
      </c>
      <c r="K137" s="9" t="e">
        <f>MATCH($A137, 'Spells By School'!B:B, 0)</f>
        <v>#N/A</v>
      </c>
      <c r="L137" s="9" t="e">
        <f>MATCH($A137, 'Spells By School'!C:C, 0)</f>
        <v>#N/A</v>
      </c>
      <c r="M137" s="9">
        <f>MATCH($A137, 'Spells By School'!D:D, 0)</f>
        <v>53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Transmutation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TR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60</v>
      </c>
      <c r="V137" s="9" t="str">
        <f>INDEX('Wand Mapping'!K:K, U137)</f>
        <v>wand_ai_580</v>
      </c>
      <c r="W137" s="9" t="str">
        <f>_xlfn.CONCAT(V137, "_", T137)</f>
        <v>wand_ai_580_TR</v>
      </c>
      <c r="Z137" s="9" t="str">
        <f>IF(ISBLANK(X137), W137, X137)</f>
        <v>wand_ai_580_TR</v>
      </c>
    </row>
    <row r="138" spans="1:26">
      <c r="A138" s="9" t="s">
        <v>456</v>
      </c>
      <c r="B138" s="9" t="s">
        <v>1101</v>
      </c>
      <c r="C138" s="9">
        <v>4</v>
      </c>
      <c r="D138" s="9">
        <v>7</v>
      </c>
      <c r="E138" s="9" t="str">
        <f>_xlfn.CONCAT(B138, RIGHT(_xlfn.CONCAT("0", D138), 2))</f>
        <v>BZ-4A07</v>
      </c>
      <c r="F138" s="9" t="s">
        <v>986</v>
      </c>
      <c r="G138" s="9" t="s">
        <v>655</v>
      </c>
      <c r="H138" s="9" t="s">
        <v>652</v>
      </c>
      <c r="J138" s="9" t="e">
        <f>MATCH($A138, 'Spells By School'!A:A, 0)</f>
        <v>#N/A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>
        <f>MATCH($A138, 'Spells By School'!F:F, 0)</f>
        <v>21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Enchantment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EN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74</v>
      </c>
      <c r="V138" s="9" t="str">
        <f>INDEX('Wand Mapping'!K:K, U138)</f>
        <v>wand_ai_720</v>
      </c>
      <c r="W138" s="9" t="str">
        <f>_xlfn.CONCAT(V138, "_", T138)</f>
        <v>wand_ai_720_EN</v>
      </c>
      <c r="Z138" s="9" t="str">
        <f>IF(ISBLANK(X138), W138, X138)</f>
        <v>wand_ai_720_EN</v>
      </c>
    </row>
    <row r="139" spans="1:26">
      <c r="A139" s="9" t="s">
        <v>59</v>
      </c>
      <c r="B139" s="9" t="s">
        <v>1102</v>
      </c>
      <c r="C139" s="9">
        <v>4</v>
      </c>
      <c r="D139" s="9">
        <v>7</v>
      </c>
      <c r="E139" s="9" t="str">
        <f>_xlfn.CONCAT(B139, RIGHT(_xlfn.CONCAT("0", D139), 2))</f>
        <v>BZ-4B07</v>
      </c>
      <c r="F139" s="9" t="s">
        <v>987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>
        <f>MATCH($A139, 'Spells By School'!E:E, 0)</f>
        <v>27</v>
      </c>
      <c r="O139" s="9" t="e">
        <f>MATCH($A139, 'Spells By School'!F:F, 0)</f>
        <v>#N/A</v>
      </c>
      <c r="P139" s="9" t="e">
        <f ca="1">MATCH($A139, 'Spells By School'!G:G, 0)</f>
        <v>#N/A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>IF(ISNA($J139), IF(ISNA($K139), IF(ISNA($L139), IF(ISNA($M139), IF(ISNA($N139), IF(ISNA($O139), IF(ISNA($P139), IF(ISNA($Q139), IF(ISNA($R139), "###error###", R$1),Q$1),P$1),O$1),N$1),M$1),L$1),K$1),J$1)</f>
        <v>Invocation</v>
      </c>
      <c r="T139" s="9" t="str">
        <f>IF(ISNA($J139), IF(ISNA($K139), IF(ISNA($L139), IF(ISNA($M139), IF(ISNA($N139), IF(ISNA($O139), IF(ISNA($P139), IF(ISNA($Q139), IF(ISNA($R139), "###error###", "WM"),"IL"),"NE"),"EN"),"EV"),"TR"),"DI"),"CO"),"AB")</f>
        <v>EV</v>
      </c>
      <c r="U139" s="9">
        <f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11</v>
      </c>
      <c r="V139" s="9" t="str">
        <f>INDEX('Wand Mapping'!K:K, U139)</f>
        <v>wand_ai_090</v>
      </c>
      <c r="W139" s="9" t="str">
        <f>_xlfn.CONCAT(V139, "_", T139)</f>
        <v>wand_ai_090_EV</v>
      </c>
      <c r="Z139" s="9" t="str">
        <f>IF(ISBLANK(X139), W139, X139)</f>
        <v>wand_ai_090_EV</v>
      </c>
    </row>
    <row r="140" spans="1:26">
      <c r="A140" s="9" t="s">
        <v>492</v>
      </c>
      <c r="B140" s="9" t="s">
        <v>1103</v>
      </c>
      <c r="C140" s="9">
        <v>4</v>
      </c>
      <c r="D140" s="9">
        <v>7</v>
      </c>
      <c r="E140" s="9" t="str">
        <f>_xlfn.CONCAT(B140, RIGHT(_xlfn.CONCAT("0", D140), 2))</f>
        <v>BZ-4C07</v>
      </c>
      <c r="F140" s="9" t="s">
        <v>988</v>
      </c>
      <c r="G140" s="9" t="s">
        <v>655</v>
      </c>
      <c r="H140" s="9" t="s">
        <v>652</v>
      </c>
      <c r="J140" s="9">
        <f>MATCH($A140, 'Spells By School'!A:A, 0)</f>
        <v>64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 t="e">
        <f>MATCH($A140, 'Spells By School'!F:F, 0)</f>
        <v>#N/A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Abjuration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AB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80</v>
      </c>
      <c r="V140" s="9" t="str">
        <f>INDEX('Wand Mapping'!K:K, U140)</f>
        <v>wand_ai_780</v>
      </c>
      <c r="W140" s="9" t="str">
        <f>_xlfn.CONCAT(V140, "_", T140)</f>
        <v>wand_ai_780_AB</v>
      </c>
      <c r="Z140" s="9" t="str">
        <f>IF(ISBLANK(X140), W140, X140)</f>
        <v>wand_ai_780_AB</v>
      </c>
    </row>
    <row r="141" spans="1:26">
      <c r="A141" s="9" t="s">
        <v>131</v>
      </c>
      <c r="B141" s="9" t="s">
        <v>1104</v>
      </c>
      <c r="C141" s="9">
        <v>4</v>
      </c>
      <c r="D141" s="9">
        <v>7</v>
      </c>
      <c r="E141" s="9" t="str">
        <f>_xlfn.CONCAT(B141, RIGHT(_xlfn.CONCAT("0", D141), 2))</f>
        <v>BZ-4D07</v>
      </c>
      <c r="F141" s="9" t="s">
        <v>989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>
        <f>MATCH($A141, 'Spells By School'!E:E, 0)</f>
        <v>52</v>
      </c>
      <c r="O141" s="9" t="e">
        <f>MATCH($A141, 'Spells By School'!F:F, 0)</f>
        <v>#N/A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Invocation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EV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23</v>
      </c>
      <c r="V141" s="9" t="str">
        <f>INDEX('Wand Mapping'!K:K, U141)</f>
        <v>wand_ai_210</v>
      </c>
      <c r="W141" s="9" t="str">
        <f>_xlfn.CONCAT(V141, "_", T141)</f>
        <v>wand_ai_210_EV</v>
      </c>
      <c r="Z141" s="9" t="str">
        <f>IF(ISBLANK(X141), W141, X141)</f>
        <v>wand_ai_210_EV</v>
      </c>
    </row>
    <row r="142" spans="1:26">
      <c r="A142" s="9" t="s">
        <v>188</v>
      </c>
      <c r="B142" s="9" t="s">
        <v>1105</v>
      </c>
      <c r="C142" s="9">
        <v>4</v>
      </c>
      <c r="D142" s="9">
        <v>7</v>
      </c>
      <c r="E142" s="9" t="str">
        <f>_xlfn.CONCAT(B142, RIGHT(_xlfn.CONCAT("0", D142), 2))</f>
        <v>BZ-4E07</v>
      </c>
      <c r="F142" s="9" t="s">
        <v>990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>
        <f>MATCH($A142, 'Spells By School'!D:D, 0)</f>
        <v>82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>IF(ISNA($J142), IF(ISNA($K142), IF(ISNA($L142), IF(ISNA($M142), IF(ISNA($N142), IF(ISNA($O142), IF(ISNA($P142), IF(ISNA($Q142), IF(ISNA($R142), "###error###", R$1),Q$1),P$1),O$1),N$1),M$1),L$1),K$1),J$1)</f>
        <v>Transmutation</v>
      </c>
      <c r="T142" s="9" t="str">
        <f>IF(ISNA($J142), IF(ISNA($K142), IF(ISNA($L142), IF(ISNA($M142), IF(ISNA($N142), IF(ISNA($O142), IF(ISNA($P142), IF(ISNA($Q142), IF(ISNA($R142), "###error###", "WM"),"IL"),"NE"),"EN"),"EV"),"TR"),"DI"),"CO"),"AB")</f>
        <v>TR</v>
      </c>
      <c r="U142" s="9">
        <f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33</v>
      </c>
      <c r="V142" s="9" t="str">
        <f>INDEX('Wand Mapping'!K:K, U142)</f>
        <v>wand_ai_310</v>
      </c>
      <c r="W142" s="9" t="str">
        <f>_xlfn.CONCAT(V142, "_", T142)</f>
        <v>wand_ai_310_TR</v>
      </c>
      <c r="Z142" s="9" t="str">
        <f>IF(ISBLANK(X142), W142, X142)</f>
        <v>wand_ai_310_TR</v>
      </c>
    </row>
    <row r="143" spans="1:26">
      <c r="A143" s="9" t="s">
        <v>275</v>
      </c>
      <c r="B143" s="9" t="s">
        <v>1106</v>
      </c>
      <c r="C143" s="9">
        <v>4</v>
      </c>
      <c r="D143" s="9">
        <v>7</v>
      </c>
      <c r="E143" s="9" t="str">
        <f>_xlfn.CONCAT(B143, RIGHT(_xlfn.CONCAT("0", D143), 2))</f>
        <v>BZ-4F07</v>
      </c>
      <c r="F143" s="9" t="s">
        <v>991</v>
      </c>
      <c r="G143" s="9" t="s">
        <v>655</v>
      </c>
      <c r="H143" s="9" t="s">
        <v>652</v>
      </c>
      <c r="J143" s="9" t="e">
        <f>MATCH($A143, 'Spells By School'!A:A, 0)</f>
        <v>#N/A</v>
      </c>
      <c r="K143" s="9">
        <f>MATCH($A143, 'Spells By School'!B:B, 0)</f>
        <v>69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Conjuration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CO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46</v>
      </c>
      <c r="V143" s="9" t="str">
        <f>INDEX('Wand Mapping'!K:K, U143)</f>
        <v>wand_ai_440</v>
      </c>
      <c r="W143" s="9" t="str">
        <f>_xlfn.CONCAT(V143, "_", T143)</f>
        <v>wand_ai_440_CO</v>
      </c>
      <c r="Z143" s="9" t="str">
        <f>IF(ISBLANK(X143), W143, X143)</f>
        <v>wand_ai_440_CO</v>
      </c>
    </row>
    <row r="144" spans="1:26">
      <c r="A144" s="30" t="s">
        <v>281</v>
      </c>
      <c r="B144" s="9" t="s">
        <v>1107</v>
      </c>
      <c r="C144" s="9">
        <v>4</v>
      </c>
      <c r="D144" s="9">
        <v>7</v>
      </c>
      <c r="E144" s="9" t="str">
        <f>_xlfn.CONCAT(B144, RIGHT(_xlfn.CONCAT("0", D144), 2))</f>
        <v>BZ-4G07</v>
      </c>
      <c r="F144" s="9" t="s">
        <v>992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>
        <f>MATCH($A144, 'Spells By School'!C:C, 0)</f>
        <v>12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 t="e">
        <f ca="1">MATCH($A144, 'Spells By School'!G:G, 0)</f>
        <v>#N/A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>IF(ISNA($J144), IF(ISNA($K144), IF(ISNA($L144), IF(ISNA($M144), IF(ISNA($N144), IF(ISNA($O144), IF(ISNA($P144), IF(ISNA($Q144), IF(ISNA($R144), "###error###", R$1),Q$1),P$1),O$1),N$1),M$1),L$1),K$1),J$1)</f>
        <v>Divination</v>
      </c>
      <c r="T144" s="9" t="str">
        <f>IF(ISNA($J144), IF(ISNA($K144), IF(ISNA($L144), IF(ISNA($M144), IF(ISNA($N144), IF(ISNA($O144), IF(ISNA($P144), IF(ISNA($Q144), IF(ISNA($R144), "###error###", "WM"),"IL"),"NE"),"EN"),"EV"),"TR"),"DI"),"CO"),"AB")</f>
        <v>DI</v>
      </c>
      <c r="U144" s="9">
        <f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>INDEX('Wand Mapping'!K:K, U144)</f>
        <v>wand_ai_450</v>
      </c>
      <c r="W144" s="9" t="str">
        <f>_xlfn.CONCAT(V144, "_", T144)</f>
        <v>wand_ai_450_DI</v>
      </c>
      <c r="Z144" s="9" t="str">
        <f>IF(ISBLANK(X144), W144, X144)</f>
        <v>wand_ai_450_DI</v>
      </c>
    </row>
    <row r="145" spans="1:26">
      <c r="A145" s="9" t="s">
        <v>545</v>
      </c>
      <c r="B145" s="9" t="s">
        <v>1108</v>
      </c>
      <c r="C145" s="9">
        <v>4</v>
      </c>
      <c r="D145" s="9">
        <v>7</v>
      </c>
      <c r="E145" s="9" t="str">
        <f>_xlfn.CONCAT(B145, RIGHT(_xlfn.CONCAT("0", D145), 2))</f>
        <v>BZ-4H07</v>
      </c>
      <c r="F145" s="9" t="s">
        <v>993</v>
      </c>
      <c r="G145" s="9" t="s">
        <v>655</v>
      </c>
      <c r="H145" s="9" t="s">
        <v>652</v>
      </c>
      <c r="J145" s="9" t="e">
        <f>MATCH($A145, 'Spells By School'!A:A, 0)</f>
        <v>#N/A</v>
      </c>
      <c r="K145" s="9" t="e">
        <f>MATCH($A145, 'Spells By School'!B:B, 0)</f>
        <v>#N/A</v>
      </c>
      <c r="L145" s="9" t="e">
        <f>MATCH($A145, 'Spells By School'!C:C, 0)</f>
        <v>#N/A</v>
      </c>
      <c r="M145" s="9">
        <f>MATCH($A145, 'Spells By School'!D:D, 0)</f>
        <v>90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Transmutation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TR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87</v>
      </c>
      <c r="V145" s="9" t="str">
        <f>INDEX('Wand Mapping'!K:K, U145)</f>
        <v>wand_ai_850</v>
      </c>
      <c r="W145" s="9" t="str">
        <f>_xlfn.CONCAT(V145, "_", T145)</f>
        <v>wand_ai_850_TR</v>
      </c>
      <c r="Z145" s="9" t="str">
        <f>IF(ISBLANK(X145), W145, X145)</f>
        <v>wand_ai_850_TR</v>
      </c>
    </row>
    <row r="146" spans="1:26">
      <c r="A146" s="9" t="s">
        <v>149</v>
      </c>
      <c r="B146" s="9" t="s">
        <v>1109</v>
      </c>
      <c r="C146" s="9">
        <v>4</v>
      </c>
      <c r="D146" s="9">
        <v>7</v>
      </c>
      <c r="E146" s="9" t="str">
        <f>_xlfn.CONCAT(B146, RIGHT(_xlfn.CONCAT("0", D146), 2))</f>
        <v>BZ-4I07</v>
      </c>
      <c r="F146" s="9" t="s">
        <v>995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21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26</v>
      </c>
      <c r="V146" s="9" t="str">
        <f ca="1">INDEX('Wand Mapping'!K:K, U146)</f>
        <v>wand_ai_240</v>
      </c>
      <c r="W146" s="9" t="str">
        <f ca="1">_xlfn.CONCAT(V146, "_", T146)</f>
        <v>wand_ai_240_NE</v>
      </c>
      <c r="Z146" s="9" t="str">
        <f ca="1">IF(ISBLANK(X146), W146, X146)</f>
        <v>wand_ai_240_NE</v>
      </c>
    </row>
    <row r="147" spans="1:26">
      <c r="A147" s="9" t="s">
        <v>619</v>
      </c>
      <c r="B147" s="9" t="s">
        <v>1110</v>
      </c>
      <c r="C147" s="9">
        <v>4</v>
      </c>
      <c r="D147" s="9">
        <v>7</v>
      </c>
      <c r="E147" s="9" t="str">
        <f>_xlfn.CONCAT(B147, RIGHT(_xlfn.CONCAT("0", D147), 2))</f>
        <v>BZ-4J07</v>
      </c>
      <c r="F147" s="9" t="s">
        <v>996</v>
      </c>
      <c r="G147" s="9" t="s">
        <v>655</v>
      </c>
      <c r="H147" s="9" t="s">
        <v>652</v>
      </c>
      <c r="J147" s="9" t="e">
        <f>MATCH($A147, 'Spells By School'!A:A, 0)</f>
        <v>#N/A</v>
      </c>
      <c r="K147" s="9">
        <f>MATCH($A147, 'Spells By School'!B:B, 0)</f>
        <v>3</v>
      </c>
      <c r="L147" s="9" t="e">
        <f>MATCH($A147, 'Spells By School'!C:C, 0)</f>
        <v>#N/A</v>
      </c>
      <c r="M147" s="9" t="e">
        <f>MATCH($A147, 'Spells By School'!D:D, 0)</f>
        <v>#N/A</v>
      </c>
      <c r="N147" s="9" t="e">
        <f>MATCH($A147, 'Spells By School'!E:E, 0)</f>
        <v>#N/A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Conjuration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CO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99</v>
      </c>
      <c r="V147" s="9" t="str">
        <f>INDEX('Wand Mapping'!K:K, U147)</f>
        <v>wand_ai_970</v>
      </c>
      <c r="W147" s="9" t="str">
        <f>_xlfn.CONCAT(V147, "_", T147)</f>
        <v>wand_ai_970_CO</v>
      </c>
      <c r="Z147" s="9" t="str">
        <f>IF(ISBLANK(X147), W147, X147)</f>
        <v>wand_ai_970_CO</v>
      </c>
    </row>
    <row r="148" spans="1:26">
      <c r="A148" s="9" t="s">
        <v>447</v>
      </c>
      <c r="B148" s="9" t="s">
        <v>1111</v>
      </c>
      <c r="C148" s="9">
        <v>4</v>
      </c>
      <c r="D148" s="9">
        <v>7</v>
      </c>
      <c r="E148" s="9" t="str">
        <f>_xlfn.CONCAT(B148, RIGHT(_xlfn.CONCAT("0", D148), 2))</f>
        <v>BZ-4K07</v>
      </c>
      <c r="F148" s="9" t="s">
        <v>997</v>
      </c>
      <c r="G148" s="9" t="s">
        <v>655</v>
      </c>
      <c r="H148" s="9" t="s">
        <v>652</v>
      </c>
      <c r="J148" s="9">
        <f>MATCH($A148, 'Spells By School'!A:A, 0)</f>
        <v>18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73</v>
      </c>
      <c r="V148" s="9" t="str">
        <f>INDEX('Wand Mapping'!K:K, U148)</f>
        <v>wand_ai_710</v>
      </c>
      <c r="W148" s="9" t="str">
        <f>_xlfn.CONCAT(V148, "_", T148)</f>
        <v>wand_ai_710_AB</v>
      </c>
      <c r="Z148" s="9" t="str">
        <f>IF(ISBLANK(X148), W148, X148)</f>
        <v>wand_ai_710_AB</v>
      </c>
    </row>
    <row r="149" spans="1:26">
      <c r="A149" s="9" t="s">
        <v>86</v>
      </c>
      <c r="B149" s="9" t="s">
        <v>1112</v>
      </c>
      <c r="C149" s="9">
        <v>4</v>
      </c>
      <c r="D149" s="9">
        <v>7</v>
      </c>
      <c r="E149" s="9" t="str">
        <f>_xlfn.CONCAT(B149, RIGHT(_xlfn.CONCAT("0", D149), 2))</f>
        <v>BZ-4L07</v>
      </c>
      <c r="F149" s="9" t="s">
        <v>998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50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15</v>
      </c>
      <c r="V149" s="9" t="str">
        <f ca="1">INDEX('Wand Mapping'!K:K, U149)</f>
        <v>wand_ai_130</v>
      </c>
      <c r="W149" s="9" t="str">
        <f ca="1">_xlfn.CONCAT(V149, "_", T149)</f>
        <v>wand_ai_130_NE</v>
      </c>
      <c r="Z149" s="9" t="str">
        <f ca="1">IF(ISBLANK(X149), W149, X149)</f>
        <v>wand_ai_130_NE</v>
      </c>
    </row>
    <row r="150" spans="1:26">
      <c r="A150" s="9" t="s">
        <v>561</v>
      </c>
      <c r="B150" s="9" t="s">
        <v>1113</v>
      </c>
      <c r="C150" s="9">
        <v>4</v>
      </c>
      <c r="D150" s="9">
        <v>7</v>
      </c>
      <c r="E150" s="9" t="str">
        <f>_xlfn.CONCAT(B150, RIGHT(_xlfn.CONCAT("0", D150), 2))</f>
        <v>BZ-4M07</v>
      </c>
      <c r="F150" s="9" t="s">
        <v>999</v>
      </c>
      <c r="G150" s="9" t="s">
        <v>655</v>
      </c>
      <c r="H150" s="9" t="s">
        <v>652</v>
      </c>
      <c r="J150" s="9" t="e">
        <f>MATCH($A150, 'Spells By School'!A:A, 0)</f>
        <v>#N/A</v>
      </c>
      <c r="K150" s="9" t="e">
        <f>MATCH($A150, 'Spells By School'!B:B, 0)</f>
        <v>#N/A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>
        <f>MATCH($A150, 'Spells By School'!F:F, 0)</f>
        <v>39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Enchantment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EN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89</v>
      </c>
      <c r="V150" s="9" t="str">
        <f>INDEX('Wand Mapping'!K:K, U150)</f>
        <v>wand_ai_870</v>
      </c>
      <c r="W150" s="9" t="str">
        <f>_xlfn.CONCAT(V150, "_", T150)</f>
        <v>wand_ai_870_EN</v>
      </c>
      <c r="Z150" s="9" t="str">
        <f>IF(ISBLANK(X150), W150, X150)</f>
        <v>wand_ai_870_EN</v>
      </c>
    </row>
    <row r="151" spans="1:26">
      <c r="A151" s="9" t="s">
        <v>438</v>
      </c>
      <c r="B151" s="9" t="s">
        <v>1114</v>
      </c>
      <c r="C151" s="9">
        <v>4</v>
      </c>
      <c r="D151" s="9">
        <v>7</v>
      </c>
      <c r="E151" s="9" t="str">
        <f>_xlfn.CONCAT(B151, RIGHT(_xlfn.CONCAT("0", D151), 2))</f>
        <v>BZ-4N07</v>
      </c>
      <c r="F151" s="9" t="s">
        <v>1000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>
        <f>MATCH($A151, 'Spells By School'!F:F, 0)</f>
        <v>13</v>
      </c>
      <c r="P151" s="9" t="e">
        <f ca="1">MATCH($A151, 'Spells By School'!G:G, 0)</f>
        <v>#N/A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>IF(ISNA($J151), IF(ISNA($K151), IF(ISNA($L151), IF(ISNA($M151), IF(ISNA($N151), IF(ISNA($O151), IF(ISNA($P151), IF(ISNA($Q151), IF(ISNA($R151), "###error###", R$1),Q$1),P$1),O$1),N$1),M$1),L$1),K$1),J$1)</f>
        <v>Enchantment</v>
      </c>
      <c r="T151" s="9" t="str">
        <f>IF(ISNA($J151), IF(ISNA($K151), IF(ISNA($L151), IF(ISNA($M151), IF(ISNA($N151), IF(ISNA($O151), IF(ISNA($P151), IF(ISNA($Q151), IF(ISNA($R151), "###error###", "WM"),"IL"),"NE"),"EN"),"EV"),"TR"),"DI"),"CO"),"AB")</f>
        <v>EN</v>
      </c>
      <c r="U151" s="9">
        <f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71</v>
      </c>
      <c r="V151" s="9" t="str">
        <f>INDEX('Wand Mapping'!K:K, U151)</f>
        <v>wand_ai_690</v>
      </c>
      <c r="W151" s="9" t="str">
        <f>_xlfn.CONCAT(V151, "_", T151)</f>
        <v>wand_ai_690_EN</v>
      </c>
      <c r="Z151" s="9" t="str">
        <f>IF(ISBLANK(X151), W151, X151)</f>
        <v>wand_ai_690_EN</v>
      </c>
    </row>
    <row r="152" spans="1:26">
      <c r="A152" s="9" t="s">
        <v>1013</v>
      </c>
      <c r="B152" s="9" t="s">
        <v>1115</v>
      </c>
      <c r="C152" s="9">
        <v>4</v>
      </c>
      <c r="D152" s="9">
        <v>7</v>
      </c>
      <c r="E152" s="9" t="str">
        <f>_xlfn.CONCAT(B152, RIGHT(_xlfn.CONCAT("0", D152), 2))</f>
        <v>BZ-4O07</v>
      </c>
      <c r="F152" s="9" t="s">
        <v>1001</v>
      </c>
      <c r="G152" s="9" t="s">
        <v>655</v>
      </c>
      <c r="H152" s="9" t="s">
        <v>652</v>
      </c>
      <c r="J152" s="9" t="e">
        <f>MATCH($A152, 'Spells By School'!A:A, 0)</f>
        <v>#N/A</v>
      </c>
      <c r="K152" s="9" t="e">
        <f>MATCH($A152, 'Spells By School'!B:B, 0)</f>
        <v>#N/A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 ca="1">IF(ISNA($J152), IF(ISNA($K152), IF(ISNA($L152), IF(ISNA($M152), IF(ISNA($N152), IF(ISNA($O152), IF(ISNA($P152), IF(ISNA($Q152), IF(ISNA($R152), "###error###", R$1),Q$1),P$1),O$1),N$1),M$1),L$1),K$1),J$1)</f>
        <v>###error###</v>
      </c>
      <c r="T152" s="9" t="str">
        <f ca="1">IF(ISNA($J152), IF(ISNA($K152), IF(ISNA($L152), IF(ISNA($M152), IF(ISNA($N152), IF(ISNA($O152), IF(ISNA($P152), IF(ISNA($Q152), IF(ISNA($R152), "###error###", "WM"),"IL"),"NE"),"EN"),"EV"),"TR"),"DI"),"CO"),"AB")</f>
        <v>###error###</v>
      </c>
      <c r="U152" s="9" t="str">
        <f ca="1"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###error###</v>
      </c>
      <c r="V152" s="9" t="e">
        <f ca="1">INDEX('Wand Mapping'!K:K, U152)</f>
        <v>#VALUE!</v>
      </c>
      <c r="W152" s="9" t="e">
        <f ca="1">_xlfn.CONCAT(V152, "_", T152)</f>
        <v>#VALUE!</v>
      </c>
      <c r="X152" s="9" t="s">
        <v>1940</v>
      </c>
      <c r="Y152" s="9" t="s">
        <v>51</v>
      </c>
      <c r="Z152" s="9" t="str">
        <f>IF(ISBLANK(X152), W152, X152)</f>
        <v>wand_ai_080_AB</v>
      </c>
    </row>
    <row r="153" spans="1:26">
      <c r="A153" s="9" t="s">
        <v>618</v>
      </c>
      <c r="B153" s="9" t="s">
        <v>1116</v>
      </c>
      <c r="C153" s="9">
        <v>4</v>
      </c>
      <c r="D153" s="9">
        <v>7</v>
      </c>
      <c r="E153" s="9" t="str">
        <f>_xlfn.CONCAT(B153, RIGHT(_xlfn.CONCAT("0", D153), 2))</f>
        <v>BZ-4P07</v>
      </c>
      <c r="F153" s="9" t="s">
        <v>1002</v>
      </c>
      <c r="G153" s="9" t="s">
        <v>655</v>
      </c>
      <c r="H153" s="9" t="s">
        <v>652</v>
      </c>
      <c r="J153" s="9">
        <f>MATCH($A153, 'Spells By School'!A:A, 0)</f>
        <v>45</v>
      </c>
      <c r="K153" s="9" t="e">
        <f>MATCH($A153, 'Spells By School'!B:B, 0)</f>
        <v>#N/A</v>
      </c>
      <c r="L153" s="9" t="e">
        <f>MATCH($A153, 'Spells By School'!C:C, 0)</f>
        <v>#N/A</v>
      </c>
      <c r="M153" s="9" t="e">
        <f>MATCH($A153, 'Spells By School'!D:D, 0)</f>
        <v>#N/A</v>
      </c>
      <c r="N153" s="9" t="e">
        <f>MATCH($A153, 'Spells By School'!E:E, 0)</f>
        <v>#N/A</v>
      </c>
      <c r="O153" s="9" t="e">
        <f>MATCH($A153, 'Spells By School'!F:F, 0)</f>
        <v>#N/A</v>
      </c>
      <c r="P153" s="9" t="e">
        <f ca="1">MATCH($A153, 'Spells By School'!G:G, 0)</f>
        <v>#N/A</v>
      </c>
      <c r="Q153" s="9" t="e">
        <f>MATCH($A153, 'Spells By School'!H:H, 0)</f>
        <v>#N/A</v>
      </c>
      <c r="R153" s="9" t="e">
        <f>MATCH($A153, 'Spells By School'!I:I, 0)</f>
        <v>#N/A</v>
      </c>
      <c r="S153" s="9" t="str">
        <f>IF(ISNA($J153), IF(ISNA($K153), IF(ISNA($L153), IF(ISNA($M153), IF(ISNA($N153), IF(ISNA($O153), IF(ISNA($P153), IF(ISNA($Q153), IF(ISNA($R153), "###error###", R$1),Q$1),P$1),O$1),N$1),M$1),L$1),K$1),J$1)</f>
        <v>Abjuration</v>
      </c>
      <c r="T153" s="9" t="str">
        <f>IF(ISNA($J153), IF(ISNA($K153), IF(ISNA($L153), IF(ISNA($M153), IF(ISNA($N153), IF(ISNA($O153), IF(ISNA($P153), IF(ISNA($Q153), IF(ISNA($R153), "###error###", "WM"),"IL"),"NE"),"EN"),"EV"),"TR"),"DI"),"CO"),"AB")</f>
        <v>AB</v>
      </c>
      <c r="U153" s="9">
        <f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99</v>
      </c>
      <c r="V153" s="9" t="str">
        <f>INDEX('Wand Mapping'!K:K, U153)</f>
        <v>wand_ai_970</v>
      </c>
      <c r="W153" s="9" t="str">
        <f>_xlfn.CONCAT(V153, "_", T153)</f>
        <v>wand_ai_970_AB</v>
      </c>
      <c r="Z153" s="9" t="str">
        <f>IF(ISBLANK(X153), W153, X153)</f>
        <v>wand_ai_970_AB</v>
      </c>
    </row>
    <row r="154" spans="1:26">
      <c r="A154" s="9" t="s">
        <v>285</v>
      </c>
      <c r="B154" s="9" t="s">
        <v>1117</v>
      </c>
      <c r="C154" s="9">
        <v>4</v>
      </c>
      <c r="D154" s="9">
        <v>7</v>
      </c>
      <c r="E154" s="9" t="str">
        <f>_xlfn.CONCAT(B154, RIGHT(_xlfn.CONCAT("0", D154), 2))</f>
        <v>BZ-4Q07</v>
      </c>
      <c r="F154" s="9" t="s">
        <v>1003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 t="e">
        <f>MATCH($A154, 'Spells By School'!E:E, 0)</f>
        <v>#N/A</v>
      </c>
      <c r="O154" s="9" t="e">
        <f>MATCH($A154, 'Spells By School'!F:F, 0)</f>
        <v>#N/A</v>
      </c>
      <c r="P154" s="9">
        <f ca="1">MATCH($A154, 'Spells By School'!G:G, 0)</f>
        <v>25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 ca="1">IF(ISNA($J154), IF(ISNA($K154), IF(ISNA($L154), IF(ISNA($M154), IF(ISNA($N154), IF(ISNA($O154), IF(ISNA($P154), IF(ISNA($Q154), IF(ISNA($R154), "###error###", R$1),Q$1),P$1),O$1),N$1),M$1),L$1),K$1),J$1)</f>
        <v>Necromancy</v>
      </c>
      <c r="T154" s="9" t="str">
        <f ca="1">IF(ISNA($J154), IF(ISNA($K154), IF(ISNA($L154), IF(ISNA($M154), IF(ISNA($N154), IF(ISNA($O154), IF(ISNA($P154), IF(ISNA($Q154), IF(ISNA($R154), "###error###", "WM"),"IL"),"NE"),"EN"),"EV"),"TR"),"DI"),"CO"),"AB")</f>
        <v>NE</v>
      </c>
      <c r="U154" s="9">
        <f ca="1"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47</v>
      </c>
      <c r="V154" s="9" t="str">
        <f ca="1">INDEX('Wand Mapping'!K:K, U154)</f>
        <v>wand_ai_450</v>
      </c>
      <c r="W154" s="9" t="str">
        <f ca="1">_xlfn.CONCAT(V154, "_", T154)</f>
        <v>wand_ai_450_NE</v>
      </c>
      <c r="Z154" s="9" t="str">
        <f ca="1">IF(ISBLANK(X154), W154, X154)</f>
        <v>wand_ai_450_NE</v>
      </c>
    </row>
    <row r="155" spans="1:26">
      <c r="A155" s="9" t="s">
        <v>460</v>
      </c>
      <c r="B155" s="9" t="s">
        <v>1118</v>
      </c>
      <c r="C155" s="9">
        <v>4</v>
      </c>
      <c r="D155" s="9">
        <v>7</v>
      </c>
      <c r="E155" s="9" t="str">
        <f>_xlfn.CONCAT(B155, RIGHT(_xlfn.CONCAT("0", D155), 2))</f>
        <v>BZ-4R07</v>
      </c>
      <c r="F155" s="9" t="s">
        <v>1004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10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75</v>
      </c>
      <c r="V155" s="9" t="str">
        <f>INDEX('Wand Mapping'!K:K, U155)</f>
        <v>wand_ai_730</v>
      </c>
      <c r="W155" s="9" t="str">
        <f>_xlfn.CONCAT(V155, "_", T155)</f>
        <v>wand_ai_730_CO</v>
      </c>
      <c r="Z155" s="9" t="str">
        <f>IF(ISBLANK(X155), W155, X155)</f>
        <v>wand_ai_730_CO</v>
      </c>
    </row>
    <row r="156" spans="1:26">
      <c r="A156" s="9" t="s">
        <v>424</v>
      </c>
      <c r="B156" s="9" t="s">
        <v>1119</v>
      </c>
      <c r="C156" s="9">
        <v>4</v>
      </c>
      <c r="D156" s="9">
        <v>7</v>
      </c>
      <c r="E156" s="9" t="str">
        <f>_xlfn.CONCAT(B156, RIGHT(_xlfn.CONCAT("0", D156), 2))</f>
        <v>BZ-4S07</v>
      </c>
      <c r="F156" s="9" t="s">
        <v>1005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>
        <f ca="1">MATCH($A156, 'Spells By School'!G:G, 0)</f>
        <v>52</v>
      </c>
      <c r="Q156" s="9" t="e">
        <f>MATCH($A156, 'Spells By School'!H:H, 0)</f>
        <v>#N/A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Necromancy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NE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69</v>
      </c>
      <c r="V156" s="9" t="str">
        <f ca="1">INDEX('Wand Mapping'!K:K, U156)</f>
        <v>wand_ai_670</v>
      </c>
      <c r="W156" s="9" t="str">
        <f ca="1">_xlfn.CONCAT(V156, "_", T156)</f>
        <v>wand_ai_670_NE</v>
      </c>
      <c r="Z156" s="9" t="str">
        <f ca="1">IF(ISBLANK(X156), W156, X156)</f>
        <v>wand_ai_670_NE</v>
      </c>
    </row>
    <row r="157" spans="1:26">
      <c r="A157" s="9" t="s">
        <v>237</v>
      </c>
      <c r="B157" s="9" t="s">
        <v>1120</v>
      </c>
      <c r="C157" s="9">
        <v>4</v>
      </c>
      <c r="D157" s="9">
        <v>7</v>
      </c>
      <c r="E157" s="9" t="str">
        <f>_xlfn.CONCAT(B157, RIGHT(_xlfn.CONCAT("0", D157), 2))</f>
        <v>BZ-4T07</v>
      </c>
      <c r="F157" s="9" t="s">
        <v>1006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>
        <f>MATCH($A157, 'Spells By School'!E:E, 0)</f>
        <v>38</v>
      </c>
      <c r="O157" s="9" t="e">
        <f>MATCH($A157, 'Spells By School'!F:F, 0)</f>
        <v>#N/A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Invocation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EV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41</v>
      </c>
      <c r="V157" s="9" t="str">
        <f>INDEX('Wand Mapping'!K:K, U157)</f>
        <v>wand_ai_390</v>
      </c>
      <c r="W157" s="9" t="str">
        <f>_xlfn.CONCAT(V157, "_", T157)</f>
        <v>wand_ai_390_EV</v>
      </c>
      <c r="Z157" s="9" t="str">
        <f>IF(ISBLANK(X157), W157, X157)</f>
        <v>wand_ai_390_EV</v>
      </c>
    </row>
    <row r="158" spans="1:26">
      <c r="A158" s="9" t="s">
        <v>227</v>
      </c>
      <c r="B158" s="9" t="s">
        <v>1121</v>
      </c>
      <c r="C158" s="9">
        <v>4</v>
      </c>
      <c r="D158" s="9">
        <v>7</v>
      </c>
      <c r="E158" s="9" t="str">
        <f>_xlfn.CONCAT(B158, RIGHT(_xlfn.CONCAT("0", D158), 2))</f>
        <v>BZ-4U07</v>
      </c>
      <c r="F158" s="9" t="s">
        <v>1007</v>
      </c>
      <c r="G158" s="9" t="s">
        <v>655</v>
      </c>
      <c r="H158" s="9" t="s">
        <v>652</v>
      </c>
      <c r="J158" s="9">
        <f>MATCH($A158, 'Spells By School'!A:A, 0)</f>
        <v>35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 t="e">
        <f>MATCH($A158, 'Spells By School'!F:F, 0)</f>
        <v>#N/A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Abjuration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AB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40</v>
      </c>
      <c r="V158" s="9" t="str">
        <f>INDEX('Wand Mapping'!K:K, U158)</f>
        <v>wand_ai_380</v>
      </c>
      <c r="W158" s="9" t="str">
        <f>_xlfn.CONCAT(V158, "_", T158)</f>
        <v>wand_ai_380_AB</v>
      </c>
      <c r="Z158" s="9" t="str">
        <f>IF(ISBLANK(X158), W158, X158)</f>
        <v>wand_ai_380_AB</v>
      </c>
    </row>
    <row r="159" spans="1:26">
      <c r="A159" s="51" t="s">
        <v>536</v>
      </c>
      <c r="B159" s="9" t="s">
        <v>1122</v>
      </c>
      <c r="C159" s="9">
        <v>4</v>
      </c>
      <c r="D159" s="9">
        <v>7</v>
      </c>
      <c r="E159" s="9" t="str">
        <f>_xlfn.CONCAT(B159, RIGHT(_xlfn.CONCAT("0", D159), 2))</f>
        <v>BZ-4V07</v>
      </c>
      <c r="F159" s="9" t="s">
        <v>1008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 t="e">
        <f>MATCH($A159, 'Spells By School'!F:F, 0)</f>
        <v>#N/A</v>
      </c>
      <c r="P159" s="9">
        <f ca="1">MATCH($A159, 'Spells By School'!G:G, 0)</f>
        <v>10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 ca="1">IF(ISNA($J159), IF(ISNA($K159), IF(ISNA($L159), IF(ISNA($M159), IF(ISNA($N159), IF(ISNA($O159), IF(ISNA($P159), IF(ISNA($Q159), IF(ISNA($R159), "###error###", R$1),Q$1),P$1),O$1),N$1),M$1),L$1),K$1),J$1)</f>
        <v>Necromancy</v>
      </c>
      <c r="T159" s="9" t="str">
        <f ca="1">IF(ISNA($J159), IF(ISNA($K159), IF(ISNA($L159), IF(ISNA($M159), IF(ISNA($N159), IF(ISNA($O159), IF(ISNA($P159), IF(ISNA($Q159), IF(ISNA($R159), "###error###", "WM"),"IL"),"NE"),"EN"),"EV"),"TR"),"DI"),"CO"),"AB")</f>
        <v>NE</v>
      </c>
      <c r="U159" s="9">
        <f ca="1"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85</v>
      </c>
      <c r="V159" s="9" t="str">
        <f ca="1">INDEX('Wand Mapping'!K:K, U159)</f>
        <v>wand_ai_830</v>
      </c>
      <c r="W159" s="9" t="str">
        <f ca="1">_xlfn.CONCAT(V159, "_", T159)</f>
        <v>wand_ai_830_NE</v>
      </c>
      <c r="Z159" s="9" t="str">
        <f ca="1">IF(ISBLANK(X159), W159, X159)</f>
        <v>wand_ai_830_NE</v>
      </c>
    </row>
    <row r="160" spans="1:26">
      <c r="A160" s="9" t="s">
        <v>351</v>
      </c>
      <c r="B160" s="9" t="s">
        <v>1124</v>
      </c>
      <c r="C160" s="9">
        <v>4</v>
      </c>
      <c r="D160" s="9">
        <v>7</v>
      </c>
      <c r="E160" s="9" t="str">
        <f>_xlfn.CONCAT(B160, RIGHT(_xlfn.CONCAT("0", D160), 2))</f>
        <v>BZ-4X07</v>
      </c>
      <c r="F160" s="9" t="s">
        <v>1010</v>
      </c>
      <c r="G160" s="9" t="s">
        <v>655</v>
      </c>
      <c r="H160" s="9" t="s">
        <v>652</v>
      </c>
      <c r="J160" s="9" t="e">
        <f>MATCH($A160, 'Spells By School'!A:A, 0)</f>
        <v>#N/A</v>
      </c>
      <c r="K160" s="9">
        <f>MATCH($A160, 'Spells By School'!B:B, 0)</f>
        <v>13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 t="e">
        <f>MATCH($A160, 'Spells By School'!F:F, 0)</f>
        <v>#N/A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Conjuration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CO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58</v>
      </c>
      <c r="V160" s="9" t="str">
        <f>INDEX('Wand Mapping'!K:K, U160)</f>
        <v>wand_ai_560</v>
      </c>
      <c r="W160" s="9" t="str">
        <f>_xlfn.CONCAT(V160, "_", T160)</f>
        <v>wand_ai_560_CO</v>
      </c>
      <c r="Z160" s="9" t="str">
        <f>IF(ISBLANK(X160), W160, X160)</f>
        <v>wand_ai_560_CO</v>
      </c>
    </row>
    <row r="161" spans="1:26">
      <c r="A161" s="9" t="s">
        <v>476</v>
      </c>
      <c r="B161" s="9" t="s">
        <v>1125</v>
      </c>
      <c r="C161" s="9">
        <v>4</v>
      </c>
      <c r="D161" s="9">
        <v>7</v>
      </c>
      <c r="E161" s="9" t="str">
        <f>_xlfn.CONCAT(B161, RIGHT(_xlfn.CONCAT("0", D161), 2))</f>
        <v>BZ-4Y07</v>
      </c>
      <c r="F161" s="9" t="s">
        <v>1011</v>
      </c>
      <c r="G161" s="9" t="s">
        <v>655</v>
      </c>
      <c r="H161" s="9" t="s">
        <v>652</v>
      </c>
      <c r="J161" s="9" t="e">
        <f>MATCH($A161, 'Spells By School'!A:A, 0)</f>
        <v>#N/A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>
        <f ca="1">MATCH($A161, 'Spells By School'!G:G, 0)</f>
        <v>41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 ca="1">IF(ISNA($J161), IF(ISNA($K161), IF(ISNA($L161), IF(ISNA($M161), IF(ISNA($N161), IF(ISNA($O161), IF(ISNA($P161), IF(ISNA($Q161), IF(ISNA($R161), "###error###", R$1),Q$1),P$1),O$1),N$1),M$1),L$1),K$1),J$1)</f>
        <v>Necromancy</v>
      </c>
      <c r="T161" s="9" t="str">
        <f ca="1">IF(ISNA($J161), IF(ISNA($K161), IF(ISNA($L161), IF(ISNA($M161), IF(ISNA($N161), IF(ISNA($O161), IF(ISNA($P161), IF(ISNA($Q161), IF(ISNA($R161), "###error###", "WM"),"IL"),"NE"),"EN"),"EV"),"TR"),"DI"),"CO"),"AB")</f>
        <v>NE</v>
      </c>
      <c r="U161" s="9">
        <f ca="1"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77</v>
      </c>
      <c r="V161" s="9" t="str">
        <f ca="1">INDEX('Wand Mapping'!K:K, U161)</f>
        <v>wand_ai_750</v>
      </c>
      <c r="W161" s="9" t="str">
        <f ca="1">_xlfn.CONCAT(V161, "_", T161)</f>
        <v>wand_ai_750_NE</v>
      </c>
      <c r="Z161" s="9" t="str">
        <f ca="1">IF(ISBLANK(X161), W161, X161)</f>
        <v>wand_ai_750_NE</v>
      </c>
    </row>
    <row r="162" spans="1:26">
      <c r="A162" s="9" t="s">
        <v>152</v>
      </c>
      <c r="B162" s="9" t="s">
        <v>1126</v>
      </c>
      <c r="C162" s="9">
        <v>4</v>
      </c>
      <c r="D162" s="9">
        <v>7</v>
      </c>
      <c r="E162" s="9" t="str">
        <f>_xlfn.CONCAT(B162, RIGHT(_xlfn.CONCAT("0", D162), 2))</f>
        <v>BZ-4Z07</v>
      </c>
      <c r="F162" s="9" t="s">
        <v>1012</v>
      </c>
      <c r="G162" s="9" t="s">
        <v>655</v>
      </c>
      <c r="H162" s="9" t="s">
        <v>652</v>
      </c>
      <c r="J162" s="9" t="e">
        <f>MATCH($A162, 'Spells By School'!A:A, 0)</f>
        <v>#N/A</v>
      </c>
      <c r="K162" s="9">
        <f>MATCH($A162, 'Spells By School'!B:B, 0)</f>
        <v>70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Conjuration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CO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27</v>
      </c>
      <c r="V162" s="9" t="str">
        <f>INDEX('Wand Mapping'!K:K, U162)</f>
        <v>wand_ai_250</v>
      </c>
      <c r="W162" s="9" t="str">
        <f>_xlfn.CONCAT(V162, "_", T162)</f>
        <v>wand_ai_250_CO</v>
      </c>
      <c r="Z162" s="9" t="str">
        <f>IF(ISBLANK(X162), W162, X162)</f>
        <v>wand_ai_250_CO</v>
      </c>
    </row>
    <row r="163" spans="1:26">
      <c r="A163" s="17" t="s">
        <v>1091</v>
      </c>
      <c r="B163" s="17" t="s">
        <v>1128</v>
      </c>
      <c r="C163" s="17">
        <v>5</v>
      </c>
      <c r="D163" s="17">
        <v>9</v>
      </c>
      <c r="E163" s="17" t="str">
        <f>_xlfn.CONCAT(B163, RIGHT(_xlfn.CONCAT("0", D163), 2))</f>
        <v>BZ-5!09</v>
      </c>
      <c r="F163" s="17" t="s">
        <v>1047</v>
      </c>
      <c r="G163" s="17" t="s">
        <v>655</v>
      </c>
      <c r="H163" s="17" t="s">
        <v>652</v>
      </c>
      <c r="I163" s="17"/>
      <c r="J163" s="17" t="e">
        <f>MATCH($A163, 'Spells By School'!A:A, 0)</f>
        <v>#N/A</v>
      </c>
      <c r="K163" s="17" t="e">
        <f>MATCH($A163, 'Spells By School'!B:B, 0)</f>
        <v>#N/A</v>
      </c>
      <c r="L163" s="17" t="e">
        <f>MATCH($A163, 'Spells By School'!C:C, 0)</f>
        <v>#N/A</v>
      </c>
      <c r="M163" s="17" t="e">
        <f>MATCH($A163, 'Spells By School'!D:D, 0)</f>
        <v>#N/A</v>
      </c>
      <c r="N163" s="17" t="e">
        <f>MATCH($A163, 'Spells By School'!E:E, 0)</f>
        <v>#N/A</v>
      </c>
      <c r="O163" s="17" t="e">
        <f>MATCH($A163, 'Spells By School'!F:F, 0)</f>
        <v>#N/A</v>
      </c>
      <c r="P163" s="17" t="e">
        <f ca="1">MATCH($A163, 'Spells By School'!G:G, 0)</f>
        <v>#N/A</v>
      </c>
      <c r="Q163" s="17" t="e">
        <f>MATCH($A163, 'Spells By School'!H:H, 0)</f>
        <v>#N/A</v>
      </c>
      <c r="R163" s="17" t="e">
        <f>MATCH($A163, 'Spells By School'!I:I, 0)</f>
        <v>#N/A</v>
      </c>
      <c r="S163" s="9" t="str">
        <f ca="1">IF(ISNA($J163), IF(ISNA($K163), IF(ISNA($L163), IF(ISNA($M163), IF(ISNA($N163), IF(ISNA($O163), IF(ISNA($P163), IF(ISNA($Q163), IF(ISNA($R163), "###error###", R$1),Q$1),P$1),O$1),N$1),M$1),L$1),K$1),J$1)</f>
        <v>###error###</v>
      </c>
      <c r="T163" s="9" t="str">
        <f ca="1">IF(ISNA($J163), IF(ISNA($K163), IF(ISNA($L163), IF(ISNA($M163), IF(ISNA($N163), IF(ISNA($O163), IF(ISNA($P163), IF(ISNA($Q163), IF(ISNA($R163), "###error###", "WM"),"IL"),"NE"),"EN"),"EV"),"TR"),"DI"),"CO"),"AB")</f>
        <v>###error###</v>
      </c>
      <c r="U163" s="9" t="str">
        <f ca="1"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###error###</v>
      </c>
      <c r="V163" s="9" t="e">
        <f ca="1">INDEX('Wand Mapping'!K:K, U163)</f>
        <v>#VALUE!</v>
      </c>
      <c r="W163" s="9" t="e">
        <f ca="1">_xlfn.CONCAT(V163, "_", T163)</f>
        <v>#VALUE!</v>
      </c>
      <c r="X163" s="9" t="s">
        <v>1934</v>
      </c>
      <c r="Y163" s="17"/>
      <c r="Z163" s="9" t="str">
        <f>IF(ISBLANK(X163), W163, X163)</f>
        <v>IWAND13</v>
      </c>
    </row>
    <row r="164" spans="1:26">
      <c r="A164" s="9" t="s">
        <v>554</v>
      </c>
      <c r="B164" s="9" t="s">
        <v>1129</v>
      </c>
      <c r="C164" s="9">
        <v>5</v>
      </c>
      <c r="D164" s="9">
        <v>9</v>
      </c>
      <c r="E164" s="9" t="str">
        <f>_xlfn.CONCAT(B164, RIGHT(_xlfn.CONCAT("0", D164), 2))</f>
        <v>BZ-5[09</v>
      </c>
      <c r="F164" s="9" t="s">
        <v>1048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 t="e">
        <f>MATCH($A164, 'Spells By School'!D:D, 0)</f>
        <v>#N/A</v>
      </c>
      <c r="N164" s="9">
        <f>MATCH($A164, 'Spells By School'!E:E, 0)</f>
        <v>16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Invocation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EV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88</v>
      </c>
      <c r="V164" s="9" t="str">
        <f>INDEX('Wand Mapping'!K:K, U164)</f>
        <v>wand_ai_860</v>
      </c>
      <c r="W164" s="9" t="str">
        <f>_xlfn.CONCAT(V164, "_", T164)</f>
        <v>wand_ai_860_EV</v>
      </c>
      <c r="Z164" s="9" t="str">
        <f>IF(ISBLANK(X164), W164, X164)</f>
        <v>wand_ai_860_EV</v>
      </c>
    </row>
    <row r="165" spans="1:26">
      <c r="A165" s="9" t="s">
        <v>39</v>
      </c>
      <c r="B165" s="9" t="s">
        <v>1130</v>
      </c>
      <c r="C165" s="9">
        <v>5</v>
      </c>
      <c r="D165" s="9">
        <v>9</v>
      </c>
      <c r="E165" s="9" t="str">
        <f>_xlfn.CONCAT(B165, RIGHT(_xlfn.CONCAT("0", D165), 2))</f>
        <v>BZ-5]09</v>
      </c>
      <c r="F165" s="9" t="s">
        <v>1049</v>
      </c>
      <c r="G165" s="9" t="s">
        <v>655</v>
      </c>
      <c r="H165" s="9" t="s">
        <v>652</v>
      </c>
      <c r="J165" s="9" t="e">
        <f>MATCH($A165, 'Spells By School'!A:A, 0)</f>
        <v>#N/A</v>
      </c>
      <c r="K165" s="9">
        <f>MATCH($A165, 'Spells By School'!B:B, 0)</f>
        <v>51</v>
      </c>
      <c r="L165" s="9" t="e">
        <f>MATCH($A165, 'Spells By School'!C:C, 0)</f>
        <v>#N/A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Conjuration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CO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8</v>
      </c>
      <c r="V165" s="9" t="str">
        <f>INDEX('Wand Mapping'!K:K, U165)</f>
        <v>wand_ai_060</v>
      </c>
      <c r="W165" s="9" t="str">
        <f>_xlfn.CONCAT(V165, "_", T165)</f>
        <v>wand_ai_060_CO</v>
      </c>
      <c r="Z165" s="9" t="str">
        <f>IF(ISBLANK(X165), W165, X165)</f>
        <v>wand_ai_060_CO</v>
      </c>
    </row>
    <row r="166" spans="1:26">
      <c r="A166" s="9" t="s">
        <v>506</v>
      </c>
      <c r="B166" s="9" t="s">
        <v>1131</v>
      </c>
      <c r="C166" s="9">
        <v>5</v>
      </c>
      <c r="D166" s="9">
        <v>9</v>
      </c>
      <c r="E166" s="9" t="str">
        <f>_xlfn.CONCAT(B166, RIGHT(_xlfn.CONCAT("0", D166), 2))</f>
        <v>BZ-5_09</v>
      </c>
      <c r="F166" s="9" t="s">
        <v>1050</v>
      </c>
      <c r="G166" s="9" t="s">
        <v>655</v>
      </c>
      <c r="H166" s="9" t="s">
        <v>652</v>
      </c>
      <c r="J166" s="9" t="e">
        <f>MATCH($A166, 'Spells By School'!A:A, 0)</f>
        <v>#N/A</v>
      </c>
      <c r="K166" s="9" t="e">
        <f>MATCH($A166, 'Spells By School'!B:B, 0)</f>
        <v>#N/A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>
        <f>MATCH($A166, 'Spells By School'!H:H, 0)</f>
        <v>26</v>
      </c>
      <c r="R166" s="9" t="e">
        <f>MATCH($A166, 'Spells By School'!I:I, 0)</f>
        <v>#N/A</v>
      </c>
      <c r="S166" s="9" t="str">
        <f ca="1">IF(ISNA($J166), IF(ISNA($K166), IF(ISNA($L166), IF(ISNA($M166), IF(ISNA($N166), IF(ISNA($O166), IF(ISNA($P166), IF(ISNA($Q166), IF(ISNA($R166), "###error###", R$1),Q$1),P$1),O$1),N$1),M$1),L$1),K$1),J$1)</f>
        <v>Illusion</v>
      </c>
      <c r="T166" s="9" t="str">
        <f ca="1">IF(ISNA($J166), IF(ISNA($K166), IF(ISNA($L166), IF(ISNA($M166), IF(ISNA($N166), IF(ISNA($O166), IF(ISNA($P166), IF(ISNA($Q166), IF(ISNA($R166), "###error###", "WM"),"IL"),"NE"),"EN"),"EV"),"TR"),"DI"),"CO"),"AB")</f>
        <v>IL</v>
      </c>
      <c r="U166" s="9">
        <f ca="1"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81</v>
      </c>
      <c r="V166" s="9" t="str">
        <f ca="1">INDEX('Wand Mapping'!K:K, U166)</f>
        <v>wand_ai_790</v>
      </c>
      <c r="W166" s="9" t="str">
        <f ca="1">_xlfn.CONCAT(V166, "_", T166)</f>
        <v>wand_ai_790_IL</v>
      </c>
      <c r="Z166" s="9" t="str">
        <f ca="1">IF(ISBLANK(X166), W166, X166)</f>
        <v>wand_ai_790_IL</v>
      </c>
    </row>
    <row r="167" spans="1:26">
      <c r="A167" s="9" t="s">
        <v>423</v>
      </c>
      <c r="B167" s="9" t="s">
        <v>741</v>
      </c>
      <c r="C167" s="9">
        <v>5</v>
      </c>
      <c r="D167" s="9">
        <v>9</v>
      </c>
      <c r="E167" s="9" t="str">
        <f>_xlfn.CONCAT(B167, RIGHT(_xlfn.CONCAT("0", D167), 2))</f>
        <v>BZ-5009</v>
      </c>
      <c r="F167" s="9" t="s">
        <v>1051</v>
      </c>
      <c r="G167" s="9" t="s">
        <v>655</v>
      </c>
      <c r="H167" s="9" t="s">
        <v>652</v>
      </c>
      <c r="J167" s="9" t="e">
        <f>MATCH($A167, 'Spells By School'!A:A, 0)</f>
        <v>#N/A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>
        <f>MATCH($A167, 'Spells By School'!F:F, 0)</f>
        <v>16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Enchantment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EN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69</v>
      </c>
      <c r="V167" s="9" t="str">
        <f>INDEX('Wand Mapping'!K:K, U167)</f>
        <v>wand_ai_670</v>
      </c>
      <c r="W167" s="9" t="str">
        <f>_xlfn.CONCAT(V167, "_", T167)</f>
        <v>wand_ai_670_EN</v>
      </c>
      <c r="Z167" s="9" t="str">
        <f>IF(ISBLANK(X167), W167, X167)</f>
        <v>wand_ai_670_EN</v>
      </c>
    </row>
    <row r="168" spans="1:26">
      <c r="A168" s="9" t="s">
        <v>490</v>
      </c>
      <c r="B168" s="9" t="s">
        <v>742</v>
      </c>
      <c r="C168" s="9">
        <v>5</v>
      </c>
      <c r="D168" s="9">
        <v>9</v>
      </c>
      <c r="E168" s="9" t="str">
        <f>_xlfn.CONCAT(B168, RIGHT(_xlfn.CONCAT("0", D168), 2))</f>
        <v>BZ-5109</v>
      </c>
      <c r="F168" s="9" t="s">
        <v>1052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 t="e">
        <f>MATCH($A168, 'Spells By School'!E:E, 0)</f>
        <v>#N/A</v>
      </c>
      <c r="O168" s="9">
        <f>MATCH($A168, 'Spells By School'!F:F, 0)</f>
        <v>31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Enchantment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EN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79</v>
      </c>
      <c r="V168" s="9" t="str">
        <f>INDEX('Wand Mapping'!K:K, U168)</f>
        <v>wand_ai_770</v>
      </c>
      <c r="W168" s="9" t="str">
        <f>_xlfn.CONCAT(V168, "_", T168)</f>
        <v>wand_ai_770_EN</v>
      </c>
      <c r="Z168" s="9" t="str">
        <f>IF(ISBLANK(X168), W168, X168)</f>
        <v>wand_ai_770_EN</v>
      </c>
    </row>
    <row r="169" spans="1:26">
      <c r="A169" s="9" t="s">
        <v>41</v>
      </c>
      <c r="B169" s="9" t="s">
        <v>743</v>
      </c>
      <c r="C169" s="9">
        <v>5</v>
      </c>
      <c r="D169" s="9">
        <v>9</v>
      </c>
      <c r="E169" s="9" t="str">
        <f>_xlfn.CONCAT(B169, RIGHT(_xlfn.CONCAT("0", D169), 2))</f>
        <v>BZ-5209</v>
      </c>
      <c r="F169" s="9" t="s">
        <v>1053</v>
      </c>
      <c r="G169" s="9" t="s">
        <v>655</v>
      </c>
      <c r="H169" s="9" t="s">
        <v>652</v>
      </c>
      <c r="J169" s="9" t="e">
        <f>MATCH($A169, 'Spells By School'!A:A, 0)</f>
        <v>#N/A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>
        <f>MATCH($A169, 'Spells By School'!F:F, 0)</f>
        <v>3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Enchantment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EN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8</v>
      </c>
      <c r="V169" s="9" t="str">
        <f>INDEX('Wand Mapping'!K:K, U169)</f>
        <v>wand_ai_060</v>
      </c>
      <c r="W169" s="9" t="str">
        <f>_xlfn.CONCAT(V169, "_", T169)</f>
        <v>wand_ai_060_EN</v>
      </c>
      <c r="Z169" s="9" t="str">
        <f>IF(ISBLANK(X169), W169, X169)</f>
        <v>wand_ai_060_EN</v>
      </c>
    </row>
    <row r="170" spans="1:26">
      <c r="A170" s="9" t="s">
        <v>598</v>
      </c>
      <c r="B170" s="9" t="s">
        <v>744</v>
      </c>
      <c r="C170" s="9">
        <v>5</v>
      </c>
      <c r="D170" s="9">
        <v>9</v>
      </c>
      <c r="E170" s="9" t="str">
        <f>_xlfn.CONCAT(B170, RIGHT(_xlfn.CONCAT("0", D170), 2))</f>
        <v>BZ-5309</v>
      </c>
      <c r="F170" s="9" t="s">
        <v>1054</v>
      </c>
      <c r="G170" s="9" t="s">
        <v>655</v>
      </c>
      <c r="H170" s="9" t="s">
        <v>652</v>
      </c>
      <c r="J170" s="9" t="e">
        <f>MATCH($A170, 'Spells By School'!A:A, 0)</f>
        <v>#N/A</v>
      </c>
      <c r="K170" s="9" t="e">
        <f>MATCH($A170, 'Spells By School'!B:B, 0)</f>
        <v>#N/A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>
        <f>MATCH($A170, 'Spells By School'!F:F, 0)</f>
        <v>24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Enchantment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EN</v>
      </c>
      <c r="U170" s="9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95</v>
      </c>
      <c r="V170" s="9" t="str">
        <f>INDEX('Wand Mapping'!K:K, U170)</f>
        <v>wand_ai_930</v>
      </c>
      <c r="W170" s="9" t="str">
        <f>_xlfn.CONCAT(V170, "_", T170)</f>
        <v>wand_ai_930_EN</v>
      </c>
      <c r="Z170" s="9" t="str">
        <f>IF(ISBLANK(X170), W170, X170)</f>
        <v>wand_ai_930_EN</v>
      </c>
    </row>
    <row r="171" spans="1:26">
      <c r="A171" s="9" t="s">
        <v>426</v>
      </c>
      <c r="B171" s="9" t="s">
        <v>745</v>
      </c>
      <c r="C171" s="9">
        <v>5</v>
      </c>
      <c r="D171" s="9">
        <v>9</v>
      </c>
      <c r="E171" s="9" t="str">
        <f>_xlfn.CONCAT(B171, RIGHT(_xlfn.CONCAT("0", D171), 2))</f>
        <v>BZ-5409</v>
      </c>
      <c r="F171" s="9" t="s">
        <v>1055</v>
      </c>
      <c r="G171" s="9" t="s">
        <v>655</v>
      </c>
      <c r="H171" s="9" t="s">
        <v>652</v>
      </c>
      <c r="J171" s="9">
        <f>MATCH($A171, 'Spells By School'!A:A, 0)</f>
        <v>69</v>
      </c>
      <c r="K171" s="9" t="e">
        <f>MATCH($A171, 'Spells By School'!B:B, 0)</f>
        <v>#N/A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Abjuration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AB</v>
      </c>
      <c r="U171" s="9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70</v>
      </c>
      <c r="V171" s="9" t="str">
        <f>INDEX('Wand Mapping'!K:K, U171)</f>
        <v>wand_ai_680</v>
      </c>
      <c r="W171" s="9" t="str">
        <f>_xlfn.CONCAT(V171, "_", T171)</f>
        <v>wand_ai_680_AB</v>
      </c>
      <c r="Z171" s="9" t="str">
        <f>IF(ISBLANK(X171), W171, X171)</f>
        <v>wand_ai_680_AB</v>
      </c>
    </row>
    <row r="172" spans="1:26">
      <c r="A172" s="9" t="s">
        <v>144</v>
      </c>
      <c r="B172" s="9" t="s">
        <v>746</v>
      </c>
      <c r="C172" s="9">
        <v>5</v>
      </c>
      <c r="D172" s="9">
        <v>9</v>
      </c>
      <c r="E172" s="9" t="str">
        <f>_xlfn.CONCAT(B172, RIGHT(_xlfn.CONCAT("0", D172), 2))</f>
        <v>BZ-5509</v>
      </c>
      <c r="F172" s="9" t="s">
        <v>1056</v>
      </c>
      <c r="G172" s="9" t="s">
        <v>655</v>
      </c>
      <c r="H172" s="9" t="s">
        <v>652</v>
      </c>
      <c r="J172" s="9">
        <f>MATCH($A172, 'Spells By School'!A:A, 0)</f>
        <v>51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26</v>
      </c>
      <c r="V172" s="9" t="str">
        <f>INDEX('Wand Mapping'!K:K, U172)</f>
        <v>wand_ai_240</v>
      </c>
      <c r="W172" s="9" t="str">
        <f>_xlfn.CONCAT(V172, "_", T172)</f>
        <v>wand_ai_240_AB</v>
      </c>
      <c r="Z172" s="9" t="str">
        <f>IF(ISBLANK(X172), W172, X172)</f>
        <v>wand_ai_240_AB</v>
      </c>
    </row>
    <row r="173" spans="1:26">
      <c r="A173" s="9" t="s">
        <v>104</v>
      </c>
      <c r="B173" s="9" t="s">
        <v>748</v>
      </c>
      <c r="C173" s="9">
        <v>5</v>
      </c>
      <c r="D173" s="9">
        <v>9</v>
      </c>
      <c r="E173" s="9" t="str">
        <f>_xlfn.CONCAT(B173, RIGHT(_xlfn.CONCAT("0", D173), 2))</f>
        <v>BZ-5709</v>
      </c>
      <c r="F173" s="9" t="s">
        <v>1058</v>
      </c>
      <c r="G173" s="9" t="s">
        <v>655</v>
      </c>
      <c r="H173" s="9" t="s">
        <v>652</v>
      </c>
      <c r="J173" s="9">
        <f>MATCH($A173, 'Spells By School'!A:A, 0)</f>
        <v>9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 t="e">
        <f>MATCH($A173, 'Spells By School'!E:E, 0)</f>
        <v>#N/A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Abjuration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AB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19</v>
      </c>
      <c r="V173" s="9" t="str">
        <f>INDEX('Wand Mapping'!K:K, U173)</f>
        <v>wand_ai_170</v>
      </c>
      <c r="W173" s="9" t="str">
        <f>_xlfn.CONCAT(V173, "_", T173)</f>
        <v>wand_ai_170_AB</v>
      </c>
      <c r="Z173" s="9" t="str">
        <f>IF(ISBLANK(X173), W173, X173)</f>
        <v>wand_ai_170_AB</v>
      </c>
    </row>
    <row r="174" spans="1:26">
      <c r="A174" s="9" t="s">
        <v>565</v>
      </c>
      <c r="B174" s="9" t="s">
        <v>749</v>
      </c>
      <c r="C174" s="9">
        <v>5</v>
      </c>
      <c r="D174" s="9">
        <v>9</v>
      </c>
      <c r="E174" s="9" t="str">
        <f>_xlfn.CONCAT(B174, RIGHT(_xlfn.CONCAT("0", D174), 2))</f>
        <v>BZ-5809</v>
      </c>
      <c r="F174" s="9" t="s">
        <v>1059</v>
      </c>
      <c r="G174" s="9" t="s">
        <v>655</v>
      </c>
      <c r="H174" s="9" t="s">
        <v>652</v>
      </c>
      <c r="J174" s="9" t="e">
        <f>MATCH($A174, 'Spells By School'!A:A, 0)</f>
        <v>#N/A</v>
      </c>
      <c r="K174" s="9" t="e">
        <f>MATCH($A174, 'Spells By School'!B:B, 0)</f>
        <v>#N/A</v>
      </c>
      <c r="L174" s="9" t="e">
        <f>MATCH($A174, 'Spells By School'!C:C, 0)</f>
        <v>#N/A</v>
      </c>
      <c r="M174" s="9">
        <f>MATCH($A174, 'Spells By School'!D:D, 0)</f>
        <v>45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Transmutation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TR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90</v>
      </c>
      <c r="V174" s="9" t="str">
        <f>INDEX('Wand Mapping'!K:K, U174)</f>
        <v>wand_ai_880</v>
      </c>
      <c r="W174" s="9" t="str">
        <f>_xlfn.CONCAT(V174, "_", T174)</f>
        <v>wand_ai_880_TR</v>
      </c>
      <c r="Z174" s="9" t="str">
        <f>IF(ISBLANK(X174), W174, X174)</f>
        <v>wand_ai_880_TR</v>
      </c>
    </row>
    <row r="175" spans="1:26">
      <c r="A175" s="9" t="s">
        <v>129</v>
      </c>
      <c r="B175" s="9" t="s">
        <v>750</v>
      </c>
      <c r="C175" s="9">
        <v>5</v>
      </c>
      <c r="D175" s="9">
        <v>9</v>
      </c>
      <c r="E175" s="9" t="str">
        <f>_xlfn.CONCAT(B175, RIGHT(_xlfn.CONCAT("0", D175), 2))</f>
        <v>BZ-5909</v>
      </c>
      <c r="F175" s="9" t="s">
        <v>1060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>
        <f>MATCH($A175, 'Spells By School'!C:C, 0)</f>
        <v>20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 t="e">
        <f ca="1">MATCH($A175, 'Spells By School'!G:G, 0)</f>
        <v>#N/A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>IF(ISNA($J175), IF(ISNA($K175), IF(ISNA($L175), IF(ISNA($M175), IF(ISNA($N175), IF(ISNA($O175), IF(ISNA($P175), IF(ISNA($Q175), IF(ISNA($R175), "###error###", R$1),Q$1),P$1),O$1),N$1),M$1),L$1),K$1),J$1)</f>
        <v>Divination</v>
      </c>
      <c r="T175" s="9" t="str">
        <f>IF(ISNA($J175), IF(ISNA($K175), IF(ISNA($L175), IF(ISNA($M175), IF(ISNA($N175), IF(ISNA($O175), IF(ISNA($P175), IF(ISNA($Q175), IF(ISNA($R175), "###error###", "WM"),"IL"),"NE"),"EN"),"EV"),"TR"),"DI"),"CO"),"AB")</f>
        <v>DI</v>
      </c>
      <c r="U175" s="9">
        <f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23</v>
      </c>
      <c r="V175" s="9" t="str">
        <f>INDEX('Wand Mapping'!K:K, U175)</f>
        <v>wand_ai_210</v>
      </c>
      <c r="W175" s="9" t="str">
        <f>_xlfn.CONCAT(V175, "_", T175)</f>
        <v>wand_ai_210_DI</v>
      </c>
      <c r="Z175" s="9" t="str">
        <f>IF(ISBLANK(X175), W175, X175)</f>
        <v>wand_ai_210_DI</v>
      </c>
    </row>
    <row r="176" spans="1:26">
      <c r="A176" s="9" t="s">
        <v>1092</v>
      </c>
      <c r="B176" s="9" t="s">
        <v>1132</v>
      </c>
      <c r="C176" s="9">
        <v>5</v>
      </c>
      <c r="D176" s="9">
        <v>9</v>
      </c>
      <c r="E176" s="9" t="str">
        <f>_xlfn.CONCAT(B176, RIGHT(_xlfn.CONCAT("0", D176), 2))</f>
        <v>BZ-5A09</v>
      </c>
      <c r="F176" s="9" t="s">
        <v>1061</v>
      </c>
      <c r="G176" s="9" t="s">
        <v>655</v>
      </c>
      <c r="H176" s="9" t="s">
        <v>652</v>
      </c>
      <c r="J176" s="9" t="e">
        <f>MATCH($A176, 'Spells By School'!A:A, 0)</f>
        <v>#N/A</v>
      </c>
      <c r="K176" s="9">
        <f>MATCH($A176, 'Spells By School'!B:B, 0)</f>
        <v>100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>IF(ISNA($J176), IF(ISNA($K176), IF(ISNA($L176), IF(ISNA($M176), IF(ISNA($N176), IF(ISNA($O176), IF(ISNA($P176), IF(ISNA($Q176), IF(ISNA($R176), "###error###", R$1),Q$1),P$1),O$1),N$1),M$1),L$1),K$1),J$1)</f>
        <v>Conjuration</v>
      </c>
      <c r="T176" s="9" t="str">
        <f>IF(ISNA($J176), IF(ISNA($K176), IF(ISNA($L176), IF(ISNA($M176), IF(ISNA($N176), IF(ISNA($O176), IF(ISNA($P176), IF(ISNA($Q176), IF(ISNA($R176), "###error###", "WM"),"IL"),"NE"),"EN"),"EV"),"TR"),"DI"),"CO"),"AB")</f>
        <v>CO</v>
      </c>
      <c r="U176" s="9" t="e">
        <f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#N/A</v>
      </c>
      <c r="V176" s="9" t="e">
        <f>INDEX('Wand Mapping'!K:K, U176)</f>
        <v>#N/A</v>
      </c>
      <c r="W176" s="9" t="e">
        <f>_xlfn.CONCAT(V176, "_", T176)</f>
        <v>#N/A</v>
      </c>
      <c r="X176" s="6" t="s">
        <v>1951</v>
      </c>
      <c r="Z176" s="9" t="str">
        <f>IF(ISBLANK(X176), W176, X176)</f>
        <v>wand_ai_660_CO</v>
      </c>
    </row>
    <row r="177" spans="1:26">
      <c r="A177" s="9" t="s">
        <v>258</v>
      </c>
      <c r="B177" s="9" t="s">
        <v>1133</v>
      </c>
      <c r="C177" s="9">
        <v>5</v>
      </c>
      <c r="D177" s="9">
        <v>9</v>
      </c>
      <c r="E177" s="9" t="str">
        <f>_xlfn.CONCAT(B177, RIGHT(_xlfn.CONCAT("0", D177), 2))</f>
        <v>BZ-5B09</v>
      </c>
      <c r="F177" s="9" t="s">
        <v>1062</v>
      </c>
      <c r="G177" s="9" t="s">
        <v>655</v>
      </c>
      <c r="H177" s="9" t="s">
        <v>652</v>
      </c>
      <c r="J177" s="9">
        <f>MATCH($A177, 'Spells By School'!A:A, 0)</f>
        <v>40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 t="e">
        <f ca="1">MATCH($A177, 'Spells By School'!G:G, 0)</f>
        <v>#N/A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>IF(ISNA($J177), IF(ISNA($K177), IF(ISNA($L177), IF(ISNA($M177), IF(ISNA($N177), IF(ISNA($O177), IF(ISNA($P177), IF(ISNA($Q177), IF(ISNA($R177), "###error###", R$1),Q$1),P$1),O$1),N$1),M$1),L$1),K$1),J$1)</f>
        <v>Abjuration</v>
      </c>
      <c r="T177" s="9" t="str">
        <f>IF(ISNA($J177), IF(ISNA($K177), IF(ISNA($L177), IF(ISNA($M177), IF(ISNA($N177), IF(ISNA($O177), IF(ISNA($P177), IF(ISNA($Q177), IF(ISNA($R177), "###error###", "WM"),"IL"),"NE"),"EN"),"EV"),"TR"),"DI"),"CO"),"AB")</f>
        <v>AB</v>
      </c>
      <c r="U177" s="9">
        <f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44</v>
      </c>
      <c r="V177" s="9" t="str">
        <f>INDEX('Wand Mapping'!K:K, U177)</f>
        <v>wand_ai_420</v>
      </c>
      <c r="W177" s="9" t="str">
        <f>_xlfn.CONCAT(V177, "_", T177)</f>
        <v>wand_ai_420_AB</v>
      </c>
      <c r="Z177" s="9" t="str">
        <f>IF(ISBLANK(X177), W177, X177)</f>
        <v>wand_ai_420_AB</v>
      </c>
    </row>
    <row r="178" spans="1:26">
      <c r="A178" s="9" t="s">
        <v>337</v>
      </c>
      <c r="B178" s="9" t="s">
        <v>1134</v>
      </c>
      <c r="C178" s="9">
        <v>5</v>
      </c>
      <c r="D178" s="9">
        <v>9</v>
      </c>
      <c r="E178" s="9" t="str">
        <f>_xlfn.CONCAT(B178, RIGHT(_xlfn.CONCAT("0", D178), 2))</f>
        <v>BZ-5C09</v>
      </c>
      <c r="F178" s="9" t="s">
        <v>1063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>
        <f>MATCH($A178, 'Spells By School'!E:E, 0)</f>
        <v>59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>IF(ISNA($J178), IF(ISNA($K178), IF(ISNA($L178), IF(ISNA($M178), IF(ISNA($N178), IF(ISNA($O178), IF(ISNA($P178), IF(ISNA($Q178), IF(ISNA($R178), "###error###", R$1),Q$1),P$1),O$1),N$1),M$1),L$1),K$1),J$1)</f>
        <v>Invocation</v>
      </c>
      <c r="T178" s="9" t="str">
        <f>IF(ISNA($J178), IF(ISNA($K178), IF(ISNA($L178), IF(ISNA($M178), IF(ISNA($N178), IF(ISNA($O178), IF(ISNA($P178), IF(ISNA($Q178), IF(ISNA($R178), "###error###", "WM"),"IL"),"NE"),"EN"),"EV"),"TR"),"DI"),"CO"),"AB")</f>
        <v>EV</v>
      </c>
      <c r="U178" s="9">
        <f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55</v>
      </c>
      <c r="V178" s="9" t="str">
        <f>INDEX('Wand Mapping'!K:K, U178)</f>
        <v>wand_ai_530</v>
      </c>
      <c r="W178" s="9" t="str">
        <f>_xlfn.CONCAT(V178, "_", T178)</f>
        <v>wand_ai_530_EV</v>
      </c>
      <c r="Z178" s="9" t="str">
        <f>IF(ISBLANK(X178), W178, X178)</f>
        <v>wand_ai_530_EV</v>
      </c>
    </row>
    <row r="179" spans="1:26">
      <c r="A179" s="9" t="s">
        <v>350</v>
      </c>
      <c r="B179" s="9" t="s">
        <v>1135</v>
      </c>
      <c r="C179" s="9">
        <v>5</v>
      </c>
      <c r="D179" s="9">
        <v>9</v>
      </c>
      <c r="E179" s="9" t="str">
        <f>_xlfn.CONCAT(B179, RIGHT(_xlfn.CONCAT("0", D179), 2))</f>
        <v>BZ-5D09</v>
      </c>
      <c r="F179" s="9" t="s">
        <v>1064</v>
      </c>
      <c r="G179" s="9" t="s">
        <v>655</v>
      </c>
      <c r="H179" s="9" t="s">
        <v>652</v>
      </c>
      <c r="J179" s="9">
        <f>MATCH($A179, 'Spells By School'!A:A, 0)</f>
        <v>70</v>
      </c>
      <c r="K179" s="9" t="e">
        <f>MATCH($A179, 'Spells By School'!B:B, 0)</f>
        <v>#N/A</v>
      </c>
      <c r="L179" s="9" t="e">
        <f>MATCH($A179, 'Spells By School'!C:C, 0)</f>
        <v>#N/A</v>
      </c>
      <c r="M179" s="9" t="e">
        <f>MATCH($A179, 'Spells By School'!D:D, 0)</f>
        <v>#N/A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Abjuration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AB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58</v>
      </c>
      <c r="V179" s="9" t="str">
        <f>INDEX('Wand Mapping'!K:K, U179)</f>
        <v>wand_ai_560</v>
      </c>
      <c r="W179" s="9" t="str">
        <f>_xlfn.CONCAT(V179, "_", T179)</f>
        <v>wand_ai_560_AB</v>
      </c>
      <c r="Z179" s="9" t="str">
        <f>IF(ISBLANK(X179), W179, X179)</f>
        <v>wand_ai_560_AB</v>
      </c>
    </row>
    <row r="180" spans="1:26">
      <c r="A180" s="9" t="s">
        <v>1093</v>
      </c>
      <c r="B180" s="9" t="s">
        <v>1136</v>
      </c>
      <c r="C180" s="9">
        <v>5</v>
      </c>
      <c r="D180" s="9">
        <v>9</v>
      </c>
      <c r="E180" s="9" t="str">
        <f>_xlfn.CONCAT(B180, RIGHT(_xlfn.CONCAT("0", D180), 2))</f>
        <v>BZ-5E09</v>
      </c>
      <c r="F180" s="9" t="s">
        <v>1065</v>
      </c>
      <c r="G180" s="9" t="s">
        <v>655</v>
      </c>
      <c r="H180" s="9" t="s">
        <v>652</v>
      </c>
      <c r="J180" s="9" t="e">
        <f>MATCH($A180, 'Spells By School'!A:A, 0)</f>
        <v>#N/A</v>
      </c>
      <c r="K180" s="9">
        <f>MATCH($A180, 'Spells By School'!B:B, 0)</f>
        <v>98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 t="e">
        <f>MATCH($A180, 'Spells By School'!F:F, 0)</f>
        <v>#N/A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Conjuration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CO</v>
      </c>
      <c r="U180" s="9" t="e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#N/A</v>
      </c>
      <c r="V180" s="9" t="e">
        <f>INDEX('Wand Mapping'!K:K, U180)</f>
        <v>#N/A</v>
      </c>
      <c r="W180" s="9" t="e">
        <f>_xlfn.CONCAT(V180, "_", T180)</f>
        <v>#N/A</v>
      </c>
      <c r="X180" s="6" t="s">
        <v>1950</v>
      </c>
      <c r="Z180" s="9" t="str">
        <f>IF(ISBLANK(X180), W180, X180)</f>
        <v>wand_ai_670_CO</v>
      </c>
    </row>
    <row r="181" spans="1:26">
      <c r="A181" s="9" t="s">
        <v>1094</v>
      </c>
      <c r="B181" s="9" t="s">
        <v>1137</v>
      </c>
      <c r="C181" s="9">
        <v>5</v>
      </c>
      <c r="D181" s="9">
        <v>9</v>
      </c>
      <c r="E181" s="9" t="str">
        <f>_xlfn.CONCAT(B181, RIGHT(_xlfn.CONCAT("0", D181), 2))</f>
        <v>BZ-5F09</v>
      </c>
      <c r="F181" s="9" t="s">
        <v>1066</v>
      </c>
      <c r="G181" s="9" t="s">
        <v>655</v>
      </c>
      <c r="H181" s="9" t="s">
        <v>652</v>
      </c>
      <c r="J181" s="9" t="e">
        <f>MATCH($A181, 'Spells By School'!A:A, 0)</f>
        <v>#N/A</v>
      </c>
      <c r="K181" s="9">
        <f>MATCH($A181, 'Spells By School'!B:B, 0)</f>
        <v>99</v>
      </c>
      <c r="L181" s="9" t="e">
        <f>MATCH($A181, 'Spells By School'!C:C, 0)</f>
        <v>#N/A</v>
      </c>
      <c r="M181" s="9" t="e">
        <f>MATCH($A181, 'Spells By School'!D:D, 0)</f>
        <v>#N/A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Conjuration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CO</v>
      </c>
      <c r="U181" s="9" t="e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#N/A</v>
      </c>
      <c r="V181" s="9" t="e">
        <f>INDEX('Wand Mapping'!K:K, U181)</f>
        <v>#N/A</v>
      </c>
      <c r="W181" s="9" t="e">
        <f>_xlfn.CONCAT(V181, "_", T181)</f>
        <v>#N/A</v>
      </c>
      <c r="X181" s="6" t="s">
        <v>1949</v>
      </c>
      <c r="Z181" s="9" t="str">
        <f>IF(ISBLANK(X181), W181, X181)</f>
        <v>wand_ai_A00_CO</v>
      </c>
    </row>
    <row r="182" spans="1:26">
      <c r="A182" s="9" t="s">
        <v>68</v>
      </c>
      <c r="B182" s="9" t="s">
        <v>1138</v>
      </c>
      <c r="C182" s="9">
        <v>5</v>
      </c>
      <c r="D182" s="9">
        <v>9</v>
      </c>
      <c r="E182" s="9" t="str">
        <f>_xlfn.CONCAT(B182, RIGHT(_xlfn.CONCAT("0", D182), 2))</f>
        <v>BZ-5G09</v>
      </c>
      <c r="F182" s="9" t="s">
        <v>1067</v>
      </c>
      <c r="G182" s="9" t="s">
        <v>655</v>
      </c>
      <c r="H182" s="9" t="s">
        <v>652</v>
      </c>
      <c r="J182" s="9">
        <f>MATCH($A182, 'Spells By School'!A:A, 0)</f>
        <v>34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 t="e">
        <f ca="1">MATCH($A182, 'Spells By School'!G:G, 0)</f>
        <v>#N/A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>IF(ISNA($J182), IF(ISNA($K182), IF(ISNA($L182), IF(ISNA($M182), IF(ISNA($N182), IF(ISNA($O182), IF(ISNA($P182), IF(ISNA($Q182), IF(ISNA($R182), "###error###", R$1),Q$1),P$1),O$1),N$1),M$1),L$1),K$1),J$1)</f>
        <v>Abjuration</v>
      </c>
      <c r="T182" s="9" t="str">
        <f>IF(ISNA($J182), IF(ISNA($K182), IF(ISNA($L182), IF(ISNA($M182), IF(ISNA($N182), IF(ISNA($O182), IF(ISNA($P182), IF(ISNA($Q182), IF(ISNA($R182), "###error###", "WM"),"IL"),"NE"),"EN"),"EV"),"TR"),"DI"),"CO"),"AB")</f>
        <v>AB</v>
      </c>
      <c r="U182" s="9">
        <f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13</v>
      </c>
      <c r="V182" s="9" t="str">
        <f>INDEX('Wand Mapping'!K:K, U182)</f>
        <v>wand_ai_110</v>
      </c>
      <c r="W182" s="9" t="str">
        <f>_xlfn.CONCAT(V182, "_", T182)</f>
        <v>wand_ai_110_AB</v>
      </c>
      <c r="Z182" s="9" t="str">
        <f>IF(ISBLANK(X182), W182, X182)</f>
        <v>wand_ai_110_AB</v>
      </c>
    </row>
    <row r="183" spans="1:26">
      <c r="A183" s="9" t="s">
        <v>213</v>
      </c>
      <c r="B183" s="9" t="s">
        <v>1139</v>
      </c>
      <c r="C183" s="9">
        <v>5</v>
      </c>
      <c r="D183" s="9">
        <v>9</v>
      </c>
      <c r="E183" s="9" t="str">
        <f>_xlfn.CONCAT(B183, RIGHT(_xlfn.CONCAT("0", D183), 2))</f>
        <v>BZ-5H09</v>
      </c>
      <c r="F183" s="9" t="s">
        <v>1068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>
        <f>MATCH($A183, 'Spells By School'!E:E, 0)</f>
        <v>75</v>
      </c>
      <c r="O183" s="9" t="e">
        <f>MATCH($A183, 'Spells By School'!F:F, 0)</f>
        <v>#N/A</v>
      </c>
      <c r="P183" s="9" t="e">
        <f ca="1">MATCH($A183, 'Spells By School'!G:G, 0)</f>
        <v>#N/A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>IF(ISNA($J183), IF(ISNA($K183), IF(ISNA($L183), IF(ISNA($M183), IF(ISNA($N183), IF(ISNA($O183), IF(ISNA($P183), IF(ISNA($Q183), IF(ISNA($R183), "###error###", R$1),Q$1),P$1),O$1),N$1),M$1),L$1),K$1),J$1)</f>
        <v>Invocation</v>
      </c>
      <c r="T183" s="9" t="str">
        <f>IF(ISNA($J183), IF(ISNA($K183), IF(ISNA($L183), IF(ISNA($M183), IF(ISNA($N183), IF(ISNA($O183), IF(ISNA($P183), IF(ISNA($Q183), IF(ISNA($R183), "###error###", "WM"),"IL"),"NE"),"EN"),"EV"),"TR"),"DI"),"CO"),"AB")</f>
        <v>EV</v>
      </c>
      <c r="U183" s="9">
        <f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37</v>
      </c>
      <c r="V183" s="9" t="str">
        <f>INDEX('Wand Mapping'!K:K, U183)</f>
        <v>wand_ai_350</v>
      </c>
      <c r="W183" s="9" t="str">
        <f>_xlfn.CONCAT(V183, "_", T183)</f>
        <v>wand_ai_350_EV</v>
      </c>
      <c r="Z183" s="9" t="str">
        <f>IF(ISBLANK(X183), W183, X183)</f>
        <v>wand_ai_350_EV</v>
      </c>
    </row>
    <row r="184" spans="1:26">
      <c r="A184" s="9" t="s">
        <v>602</v>
      </c>
      <c r="B184" s="9" t="s">
        <v>1140</v>
      </c>
      <c r="C184" s="9">
        <v>5</v>
      </c>
      <c r="D184" s="9">
        <v>9</v>
      </c>
      <c r="E184" s="9" t="str">
        <f>_xlfn.CONCAT(B184, RIGHT(_xlfn.CONCAT("0", D184), 2))</f>
        <v>BZ-5I09</v>
      </c>
      <c r="F184" s="9" t="s">
        <v>1069</v>
      </c>
      <c r="G184" s="9" t="s">
        <v>655</v>
      </c>
      <c r="H184" s="9" t="s">
        <v>652</v>
      </c>
      <c r="J184" s="9" t="e">
        <f>MATCH($A184, 'Spells By School'!A:A, 0)</f>
        <v>#N/A</v>
      </c>
      <c r="K184" s="9">
        <f>MATCH($A184, 'Spells By School'!B:B, 0)</f>
        <v>4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 t="e">
        <f>MATCH($A184, 'Spells By School'!F:F, 0)</f>
        <v>#N/A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Conjuration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CO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96</v>
      </c>
      <c r="V184" s="9" t="str">
        <f>INDEX('Wand Mapping'!K:K, U184)</f>
        <v>wand_ai_940</v>
      </c>
      <c r="W184" s="9" t="str">
        <f>_xlfn.CONCAT(V184, "_", T184)</f>
        <v>wand_ai_940_CO</v>
      </c>
      <c r="Z184" s="9" t="str">
        <f>IF(ISBLANK(X184), W184, X184)</f>
        <v>wand_ai_940_CO</v>
      </c>
    </row>
    <row r="185" spans="1:26">
      <c r="A185" s="9" t="s">
        <v>319</v>
      </c>
      <c r="B185" s="9" t="s">
        <v>1141</v>
      </c>
      <c r="C185" s="9">
        <v>5</v>
      </c>
      <c r="D185" s="9">
        <v>9</v>
      </c>
      <c r="E185" s="9" t="str">
        <f>_xlfn.CONCAT(B185, RIGHT(_xlfn.CONCAT("0", D185), 2))</f>
        <v>BZ-5J09</v>
      </c>
      <c r="F185" s="9" t="s">
        <v>1070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 t="e">
        <f>MATCH($A185, 'Spells By School'!D:D, 0)</f>
        <v>#N/A</v>
      </c>
      <c r="N185" s="9" t="e">
        <f>MATCH($A185, 'Spells By School'!E:E, 0)</f>
        <v>#N/A</v>
      </c>
      <c r="O185" s="9" t="e">
        <f>MATCH($A185, 'Spells By School'!F:F, 0)</f>
        <v>#N/A</v>
      </c>
      <c r="P185" s="9">
        <f ca="1">MATCH($A185, 'Spells By School'!G:G, 0)</f>
        <v>17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 ca="1">IF(ISNA($J185), IF(ISNA($K185), IF(ISNA($L185), IF(ISNA($M185), IF(ISNA($N185), IF(ISNA($O185), IF(ISNA($P185), IF(ISNA($Q185), IF(ISNA($R185), "###error###", R$1),Q$1),P$1),O$1),N$1),M$1),L$1),K$1),J$1)</f>
        <v>Necromancy</v>
      </c>
      <c r="T185" s="9" t="str">
        <f ca="1">IF(ISNA($J185), IF(ISNA($K185), IF(ISNA($L185), IF(ISNA($M185), IF(ISNA($N185), IF(ISNA($O185), IF(ISNA($P185), IF(ISNA($Q185), IF(ISNA($R185), "###error###", "WM"),"IL"),"NE"),"EN"),"EV"),"TR"),"DI"),"CO"),"AB")</f>
        <v>NE</v>
      </c>
      <c r="U185" s="9">
        <f ca="1"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52</v>
      </c>
      <c r="V185" s="9" t="str">
        <f ca="1">INDEX('Wand Mapping'!K:K, U185)</f>
        <v>wand_ai_500</v>
      </c>
      <c r="W185" s="9" t="str">
        <f ca="1">_xlfn.CONCAT(V185, "_", T185)</f>
        <v>wand_ai_500_NE</v>
      </c>
      <c r="Z185" s="9" t="str">
        <f ca="1">IF(ISBLANK(X185), W185, X185)</f>
        <v>wand_ai_500_NE</v>
      </c>
    </row>
    <row r="186" spans="1:26">
      <c r="A186" s="9" t="s">
        <v>1087</v>
      </c>
      <c r="B186" s="9" t="s">
        <v>1142</v>
      </c>
      <c r="C186" s="9">
        <v>5</v>
      </c>
      <c r="D186" s="9">
        <v>9</v>
      </c>
      <c r="E186" s="9" t="str">
        <f>_xlfn.CONCAT(B186, RIGHT(_xlfn.CONCAT("0", D186), 2))</f>
        <v>BZ-5K09</v>
      </c>
      <c r="F186" s="9" t="s">
        <v>1071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 t="e">
        <f ca="1">MATCH($A186, 'Spells By School'!G:G, 0)</f>
        <v>#N/A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###error###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###error###</v>
      </c>
      <c r="U186" s="9" t="str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###error###</v>
      </c>
      <c r="V186" s="9" t="e">
        <f ca="1">INDEX('Wand Mapping'!K:K, U186)</f>
        <v>#VALUE!</v>
      </c>
      <c r="W186" s="9" t="e">
        <f ca="1">_xlfn.CONCAT(V186, "_", T186)</f>
        <v>#VALUE!</v>
      </c>
      <c r="X186" s="9" t="s">
        <v>1936</v>
      </c>
      <c r="Z186" s="9" t="str">
        <f>IF(ISBLANK(X186), W186, X186)</f>
        <v>IWAND11</v>
      </c>
    </row>
    <row r="187" spans="1:26">
      <c r="A187" s="9" t="s">
        <v>79</v>
      </c>
      <c r="B187" s="9" t="s">
        <v>1143</v>
      </c>
      <c r="C187" s="9">
        <v>5</v>
      </c>
      <c r="D187" s="9">
        <v>9</v>
      </c>
      <c r="E187" s="9" t="str">
        <f>_xlfn.CONCAT(B187, RIGHT(_xlfn.CONCAT("0", D187), 2))</f>
        <v>BZ-5L09</v>
      </c>
      <c r="F187" s="9" t="s">
        <v>1072</v>
      </c>
      <c r="G187" s="9" t="s">
        <v>655</v>
      </c>
      <c r="H187" s="9" t="s">
        <v>652</v>
      </c>
      <c r="J187" s="9" t="e">
        <f>MATCH($A187, 'Spells By School'!A:A, 0)</f>
        <v>#N/A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>
        <f ca="1">MATCH($A187, 'Spells By School'!G:G, 0)</f>
        <v>54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 ca="1">IF(ISNA($J187), IF(ISNA($K187), IF(ISNA($L187), IF(ISNA($M187), IF(ISNA($N187), IF(ISNA($O187), IF(ISNA($P187), IF(ISNA($Q187), IF(ISNA($R187), "###error###", R$1),Q$1),P$1),O$1),N$1),M$1),L$1),K$1),J$1)</f>
        <v>Necromancy</v>
      </c>
      <c r="T187" s="9" t="str">
        <f ca="1">IF(ISNA($J187), IF(ISNA($K187), IF(ISNA($L187), IF(ISNA($M187), IF(ISNA($N187), IF(ISNA($O187), IF(ISNA($P187), IF(ISNA($Q187), IF(ISNA($R187), "###error###", "WM"),"IL"),"NE"),"EN"),"EV"),"TR"),"DI"),"CO"),"AB")</f>
        <v>NE</v>
      </c>
      <c r="U187" s="9">
        <f ca="1"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14</v>
      </c>
      <c r="V187" s="9" t="str">
        <f ca="1">INDEX('Wand Mapping'!K:K, U187)</f>
        <v>wand_ai_120</v>
      </c>
      <c r="W187" s="9" t="str">
        <f ca="1">_xlfn.CONCAT(V187, "_", T187)</f>
        <v>wand_ai_120_NE</v>
      </c>
      <c r="Z187" s="9" t="str">
        <f ca="1">IF(ISBLANK(X187), W187, X187)</f>
        <v>wand_ai_120_NE</v>
      </c>
    </row>
    <row r="188" spans="1:26">
      <c r="A188" s="47" t="s">
        <v>1088</v>
      </c>
      <c r="B188" s="9" t="s">
        <v>1144</v>
      </c>
      <c r="C188" s="9">
        <v>5</v>
      </c>
      <c r="D188" s="9">
        <v>9</v>
      </c>
      <c r="E188" s="9" t="str">
        <f>_xlfn.CONCAT(B188, RIGHT(_xlfn.CONCAT("0", D188), 2))</f>
        <v>BZ-5M09</v>
      </c>
      <c r="F188" s="9" t="s">
        <v>1073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 t="e">
        <f>MATCH($A188, 'Spells By School'!H:H, 0)</f>
        <v>#N/A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###error###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###error###</v>
      </c>
      <c r="U188" s="9" t="str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###error###</v>
      </c>
      <c r="V188" s="9" t="e">
        <f ca="1">INDEX('Wand Mapping'!K:K, U188)</f>
        <v>#VALUE!</v>
      </c>
      <c r="W188" s="9" t="e">
        <f ca="1">_xlfn.CONCAT(V188, "_", T188)</f>
        <v>#VALUE!</v>
      </c>
      <c r="X188" s="52" t="s">
        <v>1942</v>
      </c>
      <c r="Y188" s="9" t="s">
        <v>243</v>
      </c>
      <c r="Z188" s="9" t="str">
        <f>IF(ISBLANK(X188), W188, X188)</f>
        <v>wand_ai_400_DI</v>
      </c>
    </row>
    <row r="189" spans="1:26">
      <c r="A189" s="9" t="s">
        <v>524</v>
      </c>
      <c r="B189" s="9" t="s">
        <v>1146</v>
      </c>
      <c r="C189" s="9">
        <v>5</v>
      </c>
      <c r="D189" s="9">
        <v>9</v>
      </c>
      <c r="E189" s="9" t="str">
        <f>_xlfn.CONCAT(B189, RIGHT(_xlfn.CONCAT("0", D189), 2))</f>
        <v>BZ-5O09</v>
      </c>
      <c r="F189" s="9" t="s">
        <v>1075</v>
      </c>
      <c r="G189" s="9" t="s">
        <v>655</v>
      </c>
      <c r="H189" s="9" t="s">
        <v>652</v>
      </c>
      <c r="J189" s="9" t="e">
        <f>MATCH($A189, 'Spells By School'!A:A, 0)</f>
        <v>#N/A</v>
      </c>
      <c r="K189" s="9" t="e">
        <f>MATCH($A189, 'Spells By School'!B:B, 0)</f>
        <v>#N/A</v>
      </c>
      <c r="L189" s="9" t="e">
        <f>MATCH($A189, 'Spells By School'!C:C, 0)</f>
        <v>#N/A</v>
      </c>
      <c r="M189" s="9">
        <f>MATCH($A189, 'Spells By School'!D:D, 0)</f>
        <v>11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Transmutation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TR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84</v>
      </c>
      <c r="V189" s="9" t="str">
        <f>INDEX('Wand Mapping'!K:K, U189)</f>
        <v>wand_ai_820</v>
      </c>
      <c r="W189" s="9" t="str">
        <f>_xlfn.CONCAT(V189, "_", T189)</f>
        <v>wand_ai_820_TR</v>
      </c>
      <c r="Z189" s="9" t="str">
        <f>IF(ISBLANK(X189), W189, X189)</f>
        <v>wand_ai_820_TR</v>
      </c>
    </row>
    <row r="190" spans="1:26">
      <c r="A190" s="9" t="s">
        <v>475</v>
      </c>
      <c r="B190" s="9" t="s">
        <v>1147</v>
      </c>
      <c r="C190" s="9">
        <v>5</v>
      </c>
      <c r="D190" s="9">
        <v>9</v>
      </c>
      <c r="E190" s="9" t="str">
        <f>_xlfn.CONCAT(B190, RIGHT(_xlfn.CONCAT("0", D190), 2))</f>
        <v>BZ-5P09</v>
      </c>
      <c r="F190" s="9" t="s">
        <v>1076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>
        <f>MATCH($A190, 'Spells By School'!F:F, 0)</f>
        <v>4</v>
      </c>
      <c r="P190" s="9" t="e">
        <f ca="1">MATCH($A190, 'Spells By School'!G:G, 0)</f>
        <v>#N/A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>IF(ISNA($J190), IF(ISNA($K190), IF(ISNA($L190), IF(ISNA($M190), IF(ISNA($N190), IF(ISNA($O190), IF(ISNA($P190), IF(ISNA($Q190), IF(ISNA($R190), "###error###", R$1),Q$1),P$1),O$1),N$1),M$1),L$1),K$1),J$1)</f>
        <v>Enchantment</v>
      </c>
      <c r="T190" s="9" t="str">
        <f>IF(ISNA($J190), IF(ISNA($K190), IF(ISNA($L190), IF(ISNA($M190), IF(ISNA($N190), IF(ISNA($O190), IF(ISNA($P190), IF(ISNA($Q190), IF(ISNA($R190), "###error###", "WM"),"IL"),"NE"),"EN"),"EV"),"TR"),"DI"),"CO"),"AB")</f>
        <v>EN</v>
      </c>
      <c r="U190" s="9">
        <f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77</v>
      </c>
      <c r="V190" s="9" t="str">
        <f>INDEX('Wand Mapping'!K:K, U190)</f>
        <v>wand_ai_750</v>
      </c>
      <c r="W190" s="9" t="str">
        <f>_xlfn.CONCAT(V190, "_", T190)</f>
        <v>wand_ai_750_EN</v>
      </c>
      <c r="Z190" s="9" t="str">
        <f>IF(ISBLANK(X190), W190, X190)</f>
        <v>wand_ai_750_EN</v>
      </c>
    </row>
    <row r="191" spans="1:26">
      <c r="A191" s="9" t="s">
        <v>517</v>
      </c>
      <c r="B191" s="9" t="s">
        <v>1148</v>
      </c>
      <c r="C191" s="9">
        <v>5</v>
      </c>
      <c r="D191" s="9">
        <v>9</v>
      </c>
      <c r="E191" s="9" t="str">
        <f>_xlfn.CONCAT(B191, RIGHT(_xlfn.CONCAT("0", D191), 2))</f>
        <v>BZ-5Q09</v>
      </c>
      <c r="F191" s="9" t="s">
        <v>1077</v>
      </c>
      <c r="G191" s="9" t="s">
        <v>655</v>
      </c>
      <c r="H191" s="9" t="s">
        <v>652</v>
      </c>
      <c r="J191" s="9" t="e">
        <f>MATCH($A191, 'Spells By School'!A:A, 0)</f>
        <v>#N/A</v>
      </c>
      <c r="K191" s="9" t="e">
        <f>MATCH($A191, 'Spells By School'!B:B, 0)</f>
        <v>#N/A</v>
      </c>
      <c r="L191" s="9" t="e">
        <f>MATCH($A191, 'Spells By School'!C:C, 0)</f>
        <v>#N/A</v>
      </c>
      <c r="M191" s="9">
        <f>MATCH($A191, 'Spells By School'!D:D, 0)</f>
        <v>46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Transmutation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TR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83</v>
      </c>
      <c r="V191" s="9" t="str">
        <f>INDEX('Wand Mapping'!K:K, U191)</f>
        <v>wand_ai_810</v>
      </c>
      <c r="W191" s="9" t="str">
        <f>_xlfn.CONCAT(V191, "_", T191)</f>
        <v>wand_ai_810_TR</v>
      </c>
      <c r="Z191" s="9" t="str">
        <f>IF(ISBLANK(X191), W191, X191)</f>
        <v>wand_ai_810_TR</v>
      </c>
    </row>
    <row r="192" spans="1:26">
      <c r="A192" s="51" t="s">
        <v>42</v>
      </c>
      <c r="B192" s="9" t="s">
        <v>1149</v>
      </c>
      <c r="C192" s="9">
        <v>5</v>
      </c>
      <c r="D192" s="9">
        <v>9</v>
      </c>
      <c r="E192" s="9" t="str">
        <f>_xlfn.CONCAT(B192, RIGHT(_xlfn.CONCAT("0", D192), 2))</f>
        <v>BZ-5R09</v>
      </c>
      <c r="F192" s="9" t="s">
        <v>1078</v>
      </c>
      <c r="G192" s="9" t="s">
        <v>655</v>
      </c>
      <c r="H192" s="9" t="s">
        <v>652</v>
      </c>
      <c r="J192" s="9" t="e">
        <f>MATCH($A192, 'Spells By School'!A:A, 0)</f>
        <v>#N/A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>
        <f ca="1">MATCH($A192, 'Spells By School'!G:G, 0)</f>
        <v>6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 ca="1">IF(ISNA($J192), IF(ISNA($K192), IF(ISNA($L192), IF(ISNA($M192), IF(ISNA($N192), IF(ISNA($O192), IF(ISNA($P192), IF(ISNA($Q192), IF(ISNA($R192), "###error###", R$1),Q$1),P$1),O$1),N$1),M$1),L$1),K$1),J$1)</f>
        <v>Necromancy</v>
      </c>
      <c r="T192" s="9" t="str">
        <f ca="1">IF(ISNA($J192), IF(ISNA($K192), IF(ISNA($L192), IF(ISNA($M192), IF(ISNA($N192), IF(ISNA($O192), IF(ISNA($P192), IF(ISNA($Q192), IF(ISNA($R192), "###error###", "WM"),"IL"),"NE"),"EN"),"EV"),"TR"),"DI"),"CO"),"AB")</f>
        <v>NE</v>
      </c>
      <c r="U192" s="9">
        <f ca="1"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8</v>
      </c>
      <c r="V192" s="9" t="str">
        <f ca="1">INDEX('Wand Mapping'!K:K, U192)</f>
        <v>wand_ai_060</v>
      </c>
      <c r="W192" s="9" t="str">
        <f ca="1">_xlfn.CONCAT(V192, "_", T192)</f>
        <v>wand_ai_060_NE</v>
      </c>
      <c r="Z192" s="9" t="str">
        <f ca="1">IF(ISBLANK(X192), W192, X192)</f>
        <v>wand_ai_060_NE</v>
      </c>
    </row>
    <row r="193" spans="1:26">
      <c r="A193" s="9" t="s">
        <v>71</v>
      </c>
      <c r="B193" s="9" t="s">
        <v>1150</v>
      </c>
      <c r="C193" s="9">
        <v>5</v>
      </c>
      <c r="D193" s="9">
        <v>9</v>
      </c>
      <c r="E193" s="9" t="str">
        <f>_xlfn.CONCAT(B193, RIGHT(_xlfn.CONCAT("0", D193), 2))</f>
        <v>BZ-5S09</v>
      </c>
      <c r="F193" s="9" t="s">
        <v>1079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 t="e">
        <f>MATCH($A193, 'Spells By School'!D:D, 0)</f>
        <v>#N/A</v>
      </c>
      <c r="N193" s="9" t="e">
        <f>MATCH($A193, 'Spells By School'!E:E, 0)</f>
        <v>#N/A</v>
      </c>
      <c r="O193" s="9" t="e">
        <f>MATCH($A193, 'Spells By School'!F:F, 0)</f>
        <v>#N/A</v>
      </c>
      <c r="P193" s="9">
        <f ca="1">MATCH($A193, 'Spells By School'!G:G, 0)</f>
        <v>62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 ca="1">IF(ISNA($J193), IF(ISNA($K193), IF(ISNA($L193), IF(ISNA($M193), IF(ISNA($N193), IF(ISNA($O193), IF(ISNA($P193), IF(ISNA($Q193), IF(ISNA($R193), "###error###", R$1),Q$1),P$1),O$1),N$1),M$1),L$1),K$1),J$1)</f>
        <v>Necromancy</v>
      </c>
      <c r="T193" s="9" t="str">
        <f ca="1">IF(ISNA($J193), IF(ISNA($K193), IF(ISNA($L193), IF(ISNA($M193), IF(ISNA($N193), IF(ISNA($O193), IF(ISNA($P193), IF(ISNA($Q193), IF(ISNA($R193), "###error###", "WM"),"IL"),"NE"),"EN"),"EV"),"TR"),"DI"),"CO"),"AB")</f>
        <v>NE</v>
      </c>
      <c r="U193" s="9">
        <f ca="1"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13</v>
      </c>
      <c r="V193" s="9" t="str">
        <f ca="1">INDEX('Wand Mapping'!K:K, U193)</f>
        <v>wand_ai_110</v>
      </c>
      <c r="W193" s="9" t="str">
        <f ca="1">_xlfn.CONCAT(V193, "_", T193)</f>
        <v>wand_ai_110_NE</v>
      </c>
      <c r="Z193" s="9" t="str">
        <f ca="1">IF(ISBLANK(X193), W193, X193)</f>
        <v>wand_ai_110_NE</v>
      </c>
    </row>
    <row r="194" spans="1:26">
      <c r="A194" s="9" t="s">
        <v>592</v>
      </c>
      <c r="B194" s="9" t="s">
        <v>1151</v>
      </c>
      <c r="C194" s="9">
        <v>5</v>
      </c>
      <c r="D194" s="9">
        <v>9</v>
      </c>
      <c r="E194" s="9" t="str">
        <f>_xlfn.CONCAT(B194, RIGHT(_xlfn.CONCAT("0", D194), 2))</f>
        <v>BZ-5T09</v>
      </c>
      <c r="F194" s="9" t="s">
        <v>1080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 t="e">
        <f>MATCH($A194, 'Spells By School'!D:D, 0)</f>
        <v>#N/A</v>
      </c>
      <c r="N194" s="9" t="e">
        <f>MATCH($A194, 'Spells By School'!E:E, 0)</f>
        <v>#N/A</v>
      </c>
      <c r="O194" s="9">
        <f>MATCH($A194, 'Spells By School'!F:F, 0)</f>
        <v>26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Enchantment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EN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94</v>
      </c>
      <c r="V194" s="9" t="str">
        <f>INDEX('Wand Mapping'!K:K, U194)</f>
        <v>wand_ai_920</v>
      </c>
      <c r="W194" s="9" t="str">
        <f>_xlfn.CONCAT(V194, "_", T194)</f>
        <v>wand_ai_920_EN</v>
      </c>
      <c r="Z194" s="9" t="str">
        <f>IF(ISBLANK(X194), W194, X194)</f>
        <v>wand_ai_920_EN</v>
      </c>
    </row>
    <row r="195" spans="1:26">
      <c r="A195" s="9" t="s">
        <v>569</v>
      </c>
      <c r="B195" s="9" t="s">
        <v>1152</v>
      </c>
      <c r="C195" s="9">
        <v>5</v>
      </c>
      <c r="D195" s="9">
        <v>9</v>
      </c>
      <c r="E195" s="9" t="str">
        <f>_xlfn.CONCAT(B195, RIGHT(_xlfn.CONCAT("0", D195), 2))</f>
        <v>BZ-5U09</v>
      </c>
      <c r="F195" s="9" t="s">
        <v>1081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>
        <f>MATCH($A195, 'Spells By School'!D:D, 0)</f>
        <v>59</v>
      </c>
      <c r="N195" s="9" t="e">
        <f>MATCH($A195, 'Spells By School'!E:E, 0)</f>
        <v>#N/A</v>
      </c>
      <c r="O195" s="9" t="e">
        <f>MATCH($A195, 'Spells By School'!F:F, 0)</f>
        <v>#N/A</v>
      </c>
      <c r="P195" s="9" t="e">
        <f ca="1">MATCH($A195, 'Spells By School'!G:G, 0)</f>
        <v>#N/A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>IF(ISNA($J195), IF(ISNA($K195), IF(ISNA($L195), IF(ISNA($M195), IF(ISNA($N195), IF(ISNA($O195), IF(ISNA($P195), IF(ISNA($Q195), IF(ISNA($R195), "###error###", R$1),Q$1),P$1),O$1),N$1),M$1),L$1),K$1),J$1)</f>
        <v>Transmutation</v>
      </c>
      <c r="T195" s="9" t="str">
        <f>IF(ISNA($J195), IF(ISNA($K195), IF(ISNA($L195), IF(ISNA($M195), IF(ISNA($N195), IF(ISNA($O195), IF(ISNA($P195), IF(ISNA($Q195), IF(ISNA($R195), "###error###", "WM"),"IL"),"NE"),"EN"),"EV"),"TR"),"DI"),"CO"),"AB")</f>
        <v>TR</v>
      </c>
      <c r="U195" s="9">
        <f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91</v>
      </c>
      <c r="V195" s="9" t="str">
        <f>INDEX('Wand Mapping'!K:K, U195)</f>
        <v>wand_ai_890</v>
      </c>
      <c r="W195" s="9" t="str">
        <f>_xlfn.CONCAT(V195, "_", T195)</f>
        <v>wand_ai_890_TR</v>
      </c>
      <c r="Z195" s="9" t="str">
        <f>IF(ISBLANK(X195), W195, X195)</f>
        <v>wand_ai_890_TR</v>
      </c>
    </row>
    <row r="196" spans="1:26">
      <c r="A196" s="9" t="s">
        <v>1090</v>
      </c>
      <c r="B196" s="9" t="s">
        <v>1153</v>
      </c>
      <c r="C196" s="9">
        <v>5</v>
      </c>
      <c r="D196" s="9">
        <v>9</v>
      </c>
      <c r="E196" s="9" t="str">
        <f>_xlfn.CONCAT(B196, RIGHT(_xlfn.CONCAT("0", D196), 2))</f>
        <v>BZ-5V09</v>
      </c>
      <c r="F196" s="9" t="s">
        <v>1082</v>
      </c>
      <c r="G196" s="9" t="s">
        <v>655</v>
      </c>
      <c r="H196" s="9" t="s">
        <v>652</v>
      </c>
      <c r="J196" s="9" t="e">
        <f>MATCH($A196, 'Spells By School'!A:A, 0)</f>
        <v>#N/A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>
        <f ca="1">MATCH($A196, 'Spells By School'!G:G, 0)</f>
        <v>79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 ca="1">IF(ISNA($J196), IF(ISNA($K196), IF(ISNA($L196), IF(ISNA($M196), IF(ISNA($N196), IF(ISNA($O196), IF(ISNA($P196), IF(ISNA($Q196), IF(ISNA($R196), "###error###", R$1),Q$1),P$1),O$1),N$1),M$1),L$1),K$1),J$1)</f>
        <v>Necromancy</v>
      </c>
      <c r="T196" s="9" t="str">
        <f ca="1">IF(ISNA($J196), IF(ISNA($K196), IF(ISNA($L196), IF(ISNA($M196), IF(ISNA($N196), IF(ISNA($O196), IF(ISNA($P196), IF(ISNA($Q196), IF(ISNA($R196), "###error###", "WM"),"IL"),"NE"),"EN"),"EV"),"TR"),"DI"),"CO"),"AB")</f>
        <v>NE</v>
      </c>
      <c r="U196" s="9" t="e">
        <f ca="1"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#N/A</v>
      </c>
      <c r="V196" s="9" t="e">
        <f ca="1">INDEX('Wand Mapping'!K:K, U196)</f>
        <v>#N/A</v>
      </c>
      <c r="W196" s="9" t="e">
        <f ca="1">_xlfn.CONCAT(V196, "_", T196)</f>
        <v>#N/A</v>
      </c>
      <c r="X196" s="6" t="s">
        <v>1957</v>
      </c>
      <c r="Z196" s="9" t="str">
        <f>IF(ISBLANK(X196), W196, X196)</f>
        <v>wand_ai_770_NE</v>
      </c>
    </row>
    <row r="197" spans="1:26">
      <c r="A197" s="9" t="s">
        <v>384</v>
      </c>
      <c r="B197" s="9" t="s">
        <v>1154</v>
      </c>
      <c r="C197" s="9">
        <v>5</v>
      </c>
      <c r="D197" s="9">
        <v>9</v>
      </c>
      <c r="E197" s="9" t="str">
        <f>_xlfn.CONCAT(B197, RIGHT(_xlfn.CONCAT("0", D197), 2))</f>
        <v>BZ-5W09</v>
      </c>
      <c r="F197" s="9" t="s">
        <v>1083</v>
      </c>
      <c r="G197" s="9" t="s">
        <v>655</v>
      </c>
      <c r="H197" s="9" t="s">
        <v>652</v>
      </c>
      <c r="J197" s="9">
        <f>MATCH($A197, 'Spells By School'!A:A, 0)</f>
        <v>62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 t="e">
        <f>MATCH($A197, 'Spells By School'!H:H, 0)</f>
        <v>#N/A</v>
      </c>
      <c r="R197" s="9" t="e">
        <f>MATCH($A197, 'Spells By School'!I:I, 0)</f>
        <v>#N/A</v>
      </c>
      <c r="S197" s="9" t="str">
        <f>IF(ISNA($J197), IF(ISNA($K197), IF(ISNA($L197), IF(ISNA($M197), IF(ISNA($N197), IF(ISNA($O197), IF(ISNA($P197), IF(ISNA($Q197), IF(ISNA($R197), "###error###", R$1),Q$1),P$1),O$1),N$1),M$1),L$1),K$1),J$1)</f>
        <v>Abjuration</v>
      </c>
      <c r="T197" s="9" t="str">
        <f>IF(ISNA($J197), IF(ISNA($K197), IF(ISNA($L197), IF(ISNA($M197), IF(ISNA($N197), IF(ISNA($O197), IF(ISNA($P197), IF(ISNA($Q197), IF(ISNA($R197), "###error###", "WM"),"IL"),"NE"),"EN"),"EV"),"TR"),"DI"),"CO"),"AB")</f>
        <v>AB</v>
      </c>
      <c r="U197" s="9">
        <f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63</v>
      </c>
      <c r="V197" s="9" t="str">
        <f>INDEX('Wand Mapping'!K:K, U197)</f>
        <v>wand_ai_610</v>
      </c>
      <c r="W197" s="9" t="str">
        <f>_xlfn.CONCAT(V197, "_", T197)</f>
        <v>wand_ai_610_AB</v>
      </c>
      <c r="Z197" s="9" t="str">
        <f>IF(ISBLANK(X197), W197, X197)</f>
        <v>wand_ai_610_AB</v>
      </c>
    </row>
    <row r="198" spans="1:26">
      <c r="A198" s="9" t="s">
        <v>477</v>
      </c>
      <c r="B198" s="9" t="s">
        <v>1155</v>
      </c>
      <c r="C198" s="9">
        <v>5</v>
      </c>
      <c r="D198" s="9">
        <v>9</v>
      </c>
      <c r="E198" s="9" t="str">
        <f>_xlfn.CONCAT(B198, RIGHT(_xlfn.CONCAT("0", D198), 2))</f>
        <v>BZ-5X09</v>
      </c>
      <c r="F198" s="9" t="s">
        <v>1084</v>
      </c>
      <c r="G198" s="9" t="s">
        <v>655</v>
      </c>
      <c r="H198" s="9" t="s">
        <v>652</v>
      </c>
      <c r="J198" s="9" t="e">
        <f>MATCH($A198, 'Spells By School'!A:A, 0)</f>
        <v>#N/A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>
        <f>MATCH($A198, 'Spells By School'!H:H, 0)</f>
        <v>22</v>
      </c>
      <c r="R198" s="9" t="e">
        <f>MATCH($A198, 'Spells By School'!I:I, 0)</f>
        <v>#N/A</v>
      </c>
      <c r="S198" s="9" t="str">
        <f ca="1">IF(ISNA($J198), IF(ISNA($K198), IF(ISNA($L198), IF(ISNA($M198), IF(ISNA($N198), IF(ISNA($O198), IF(ISNA($P198), IF(ISNA($Q198), IF(ISNA($R198), "###error###", R$1),Q$1),P$1),O$1),N$1),M$1),L$1),K$1),J$1)</f>
        <v>Illusion</v>
      </c>
      <c r="T198" s="9" t="str">
        <f ca="1">IF(ISNA($J198), IF(ISNA($K198), IF(ISNA($L198), IF(ISNA($M198), IF(ISNA($N198), IF(ISNA($O198), IF(ISNA($P198), IF(ISNA($Q198), IF(ISNA($R198), "###error###", "WM"),"IL"),"NE"),"EN"),"EV"),"TR"),"DI"),"CO"),"AB")</f>
        <v>IL</v>
      </c>
      <c r="U198" s="9">
        <f ca="1"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77</v>
      </c>
      <c r="V198" s="9" t="str">
        <f ca="1">INDEX('Wand Mapping'!K:K, U198)</f>
        <v>wand_ai_750</v>
      </c>
      <c r="W198" s="9" t="str">
        <f ca="1">_xlfn.CONCAT(V198, "_", T198)</f>
        <v>wand_ai_750_IL</v>
      </c>
      <c r="Z198" s="9" t="str">
        <f ca="1">IF(ISBLANK(X198), W198, X198)</f>
        <v>wand_ai_750_IL</v>
      </c>
    </row>
    <row r="199" spans="1:26">
      <c r="A199" s="9" t="s">
        <v>397</v>
      </c>
      <c r="B199" s="9" t="s">
        <v>1156</v>
      </c>
      <c r="C199" s="9">
        <v>5</v>
      </c>
      <c r="D199" s="9">
        <v>9</v>
      </c>
      <c r="E199" s="9" t="str">
        <f>_xlfn.CONCAT(B199, RIGHT(_xlfn.CONCAT("0", D199), 2))</f>
        <v>BZ-5Y09</v>
      </c>
      <c r="F199" s="9" t="s">
        <v>1085</v>
      </c>
      <c r="G199" s="9" t="s">
        <v>655</v>
      </c>
      <c r="H199" s="9" t="s">
        <v>652</v>
      </c>
      <c r="J199" s="9" t="e">
        <f>MATCH($A199, 'Spells By School'!A:A, 0)</f>
        <v>#N/A</v>
      </c>
      <c r="K199" s="9">
        <f>MATCH($A199, 'Spells By School'!B:B, 0)</f>
        <v>42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Conjuration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CO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65</v>
      </c>
      <c r="V199" s="9" t="str">
        <f>INDEX('Wand Mapping'!K:K, U199)</f>
        <v>wand_ai_630</v>
      </c>
      <c r="W199" s="9" t="str">
        <f>_xlfn.CONCAT(V199, "_", T199)</f>
        <v>wand_ai_630_CO</v>
      </c>
      <c r="Z199" s="9" t="str">
        <f>IF(ISBLANK(X199), W199, X199)</f>
        <v>wand_ai_630_CO</v>
      </c>
    </row>
    <row r="200" spans="1:26">
      <c r="A200" s="9" t="s">
        <v>165</v>
      </c>
      <c r="B200" s="9" t="s">
        <v>1157</v>
      </c>
      <c r="C200" s="9">
        <v>5</v>
      </c>
      <c r="D200" s="9">
        <v>9</v>
      </c>
      <c r="E200" s="9" t="str">
        <f>_xlfn.CONCAT(B200, RIGHT(_xlfn.CONCAT("0", D200), 2))</f>
        <v>BZ-5Z09</v>
      </c>
      <c r="F200" s="9" t="s">
        <v>1086</v>
      </c>
      <c r="G200" s="9" t="s">
        <v>655</v>
      </c>
      <c r="H200" s="9" t="s">
        <v>652</v>
      </c>
      <c r="J200" s="9" t="e">
        <f>MATCH($A200, 'Spells By School'!A:A, 0)</f>
        <v>#N/A</v>
      </c>
      <c r="K200" s="9" t="e">
        <f>MATCH($A200, 'Spells By School'!B:B, 0)</f>
        <v>#N/A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>
        <f ca="1">MATCH($A200, 'Spells By School'!G:G, 0)</f>
        <v>56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 ca="1">IF(ISNA($J200), IF(ISNA($K200), IF(ISNA($L200), IF(ISNA($M200), IF(ISNA($N200), IF(ISNA($O200), IF(ISNA($P200), IF(ISNA($Q200), IF(ISNA($R200), "###error###", R$1),Q$1),P$1),O$1),N$1),M$1),L$1),K$1),J$1)</f>
        <v>Necromancy</v>
      </c>
      <c r="T200" s="9" t="str">
        <f ca="1">IF(ISNA($J200), IF(ISNA($K200), IF(ISNA($L200), IF(ISNA($M200), IF(ISNA($N200), IF(ISNA($O200), IF(ISNA($P200), IF(ISNA($Q200), IF(ISNA($R200), "###error###", "WM"),"IL"),"NE"),"EN"),"EV"),"TR"),"DI"),"CO"),"AB")</f>
        <v>NE</v>
      </c>
      <c r="U200" s="9">
        <f ca="1"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29</v>
      </c>
      <c r="V200" s="9" t="str">
        <f ca="1">INDEX('Wand Mapping'!K:K, U200)</f>
        <v>wand_ai_270</v>
      </c>
      <c r="W200" s="9" t="str">
        <f ca="1">_xlfn.CONCAT(V200, "_", T200)</f>
        <v>wand_ai_270_NE</v>
      </c>
      <c r="Z200" s="9" t="str">
        <f ca="1">IF(ISBLANK(X200), W200, X200)</f>
        <v>wand_ai_270_NE</v>
      </c>
    </row>
    <row r="201" spans="1:26">
      <c r="A201" s="9" t="s">
        <v>532</v>
      </c>
      <c r="B201" s="9" t="s">
        <v>1200</v>
      </c>
      <c r="C201" s="9">
        <v>6</v>
      </c>
      <c r="D201" s="9">
        <v>12</v>
      </c>
      <c r="E201" s="9" t="str">
        <f>_xlfn.CONCAT(B201, RIGHT(_xlfn.CONCAT("0", D201), 2))</f>
        <v>BZ-6-12</v>
      </c>
      <c r="F201" s="9" t="s">
        <v>1161</v>
      </c>
      <c r="G201" s="9" t="s">
        <v>655</v>
      </c>
      <c r="H201" s="9" t="s">
        <v>652</v>
      </c>
      <c r="J201" s="9" t="e">
        <f>MATCH($A201, 'Spells By School'!A:A, 0)</f>
        <v>#N/A</v>
      </c>
      <c r="K201" s="9">
        <f>MATCH($A201, 'Spells By School'!B:B, 0)</f>
        <v>43</v>
      </c>
      <c r="L201" s="9" t="e">
        <f>MATCH($A201, 'Spells By School'!C:C, 0)</f>
        <v>#N/A</v>
      </c>
      <c r="M201" s="9" t="e">
        <f>MATCH($A201, 'Spells By School'!D:D, 0)</f>
        <v>#N/A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Conjuration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CO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85</v>
      </c>
      <c r="V201" s="9" t="str">
        <f>INDEX('Wand Mapping'!K:K, U201)</f>
        <v>wand_ai_830</v>
      </c>
      <c r="W201" s="9" t="str">
        <f>_xlfn.CONCAT(V201, "_", T201)</f>
        <v>wand_ai_830_CO</v>
      </c>
      <c r="Z201" s="9" t="str">
        <f>IF(ISBLANK(X201), W201, X201)</f>
        <v>wand_ai_830_CO</v>
      </c>
    </row>
    <row r="202" spans="1:26">
      <c r="A202" s="9" t="s">
        <v>345</v>
      </c>
      <c r="B202" s="9" t="s">
        <v>1201</v>
      </c>
      <c r="C202" s="9">
        <v>6</v>
      </c>
      <c r="D202" s="9">
        <v>12</v>
      </c>
      <c r="E202" s="9" t="str">
        <f>_xlfn.CONCAT(B202, RIGHT(_xlfn.CONCAT("0", D202), 2))</f>
        <v>BZ-6!12</v>
      </c>
      <c r="F202" s="9" t="s">
        <v>1162</v>
      </c>
      <c r="G202" s="9" t="s">
        <v>655</v>
      </c>
      <c r="H202" s="9" t="s">
        <v>652</v>
      </c>
      <c r="J202" s="9">
        <f>MATCH($A202, 'Spells By School'!A:A, 0)</f>
        <v>20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 t="e">
        <f>MATCH($A202, 'Spells By School'!E:E, 0)</f>
        <v>#N/A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Abjuration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AB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57</v>
      </c>
      <c r="V202" s="9" t="str">
        <f>INDEX('Wand Mapping'!K:K, U202)</f>
        <v>wand_ai_550</v>
      </c>
      <c r="W202" s="9" t="str">
        <f>_xlfn.CONCAT(V202, "_", T202)</f>
        <v>wand_ai_550_AB</v>
      </c>
      <c r="Z202" s="9" t="str">
        <f>IF(ISBLANK(X202), W202, X202)</f>
        <v>wand_ai_550_AB</v>
      </c>
    </row>
    <row r="203" spans="1:26">
      <c r="A203" s="9" t="s">
        <v>168</v>
      </c>
      <c r="B203" s="9" t="s">
        <v>1202</v>
      </c>
      <c r="C203" s="9">
        <v>6</v>
      </c>
      <c r="D203" s="9">
        <v>12</v>
      </c>
      <c r="E203" s="9" t="str">
        <f>_xlfn.CONCAT(B203, RIGHT(_xlfn.CONCAT("0", D203), 2))</f>
        <v>BZ-6_12</v>
      </c>
      <c r="F203" s="9" t="s">
        <v>1163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>
        <f>MATCH($A203, 'Spells By School'!D:D, 0)</f>
        <v>84</v>
      </c>
      <c r="N203" s="9" t="e">
        <f>MATCH($A203, 'Spells By School'!E:E, 0)</f>
        <v>#N/A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Transmutation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TR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30</v>
      </c>
      <c r="V203" s="9" t="str">
        <f>INDEX('Wand Mapping'!K:K, U203)</f>
        <v>wand_ai_280</v>
      </c>
      <c r="W203" s="9" t="str">
        <f>_xlfn.CONCAT(V203, "_", T203)</f>
        <v>wand_ai_280_TR</v>
      </c>
      <c r="Z203" s="9" t="str">
        <f>IF(ISBLANK(X203), W203, X203)</f>
        <v>wand_ai_280_TR</v>
      </c>
    </row>
    <row r="204" spans="1:26">
      <c r="A204" s="9" t="s">
        <v>317</v>
      </c>
      <c r="B204" s="9" t="s">
        <v>751</v>
      </c>
      <c r="C204" s="9">
        <v>6</v>
      </c>
      <c r="D204" s="9">
        <v>12</v>
      </c>
      <c r="E204" s="9" t="str">
        <f>_xlfn.CONCAT(B204, RIGHT(_xlfn.CONCAT("0", D204), 2))</f>
        <v>BZ-6012</v>
      </c>
      <c r="F204" s="9" t="s">
        <v>1164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29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52</v>
      </c>
      <c r="V204" s="9" t="str">
        <f>INDEX('Wand Mapping'!K:K, U204)</f>
        <v>wand_ai_500</v>
      </c>
      <c r="W204" s="9" t="str">
        <f>_xlfn.CONCAT(V204, "_", T204)</f>
        <v>wand_ai_500_TR</v>
      </c>
      <c r="Z204" s="9" t="str">
        <f>IF(ISBLANK(X204), W204, X204)</f>
        <v>wand_ai_500_TR</v>
      </c>
    </row>
    <row r="205" spans="1:26">
      <c r="A205" s="9" t="s">
        <v>21</v>
      </c>
      <c r="B205" s="9" t="s">
        <v>752</v>
      </c>
      <c r="C205" s="9">
        <v>6</v>
      </c>
      <c r="D205" s="9">
        <v>12</v>
      </c>
      <c r="E205" s="9" t="str">
        <f>_xlfn.CONCAT(B205, RIGHT(_xlfn.CONCAT("0", D205), 2))</f>
        <v>BZ-6112</v>
      </c>
      <c r="F205" s="9" t="s">
        <v>1165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 t="e">
        <f>MATCH($A205, 'Spells By School'!E:E, 0)</f>
        <v>#N/A</v>
      </c>
      <c r="O205" s="9" t="e">
        <f>MATCH($A205, 'Spells By School'!F:F, 0)</f>
        <v>#N/A</v>
      </c>
      <c r="P205" s="9">
        <f ca="1">MATCH($A205, 'Spells By School'!G:G, 0)</f>
        <v>23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 ca="1">IF(ISNA($J205), IF(ISNA($K205), IF(ISNA($L205), IF(ISNA($M205), IF(ISNA($N205), IF(ISNA($O205), IF(ISNA($P205), IF(ISNA($Q205), IF(ISNA($R205), "###error###", R$1),Q$1),P$1),O$1),N$1),M$1),L$1),K$1),J$1)</f>
        <v>Necromancy</v>
      </c>
      <c r="T205" s="9" t="str">
        <f ca="1">IF(ISNA($J205), IF(ISNA($K205), IF(ISNA($L205), IF(ISNA($M205), IF(ISNA($N205), IF(ISNA($O205), IF(ISNA($P205), IF(ISNA($Q205), IF(ISNA($R205), "###error###", "WM"),"IL"),"NE"),"EN"),"EV"),"TR"),"DI"),"CO"),"AB")</f>
        <v>NE</v>
      </c>
      <c r="U205" s="9">
        <f ca="1"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4</v>
      </c>
      <c r="V205" s="9" t="str">
        <f ca="1">INDEX('Wand Mapping'!K:K, U205)</f>
        <v>wand_ai_020</v>
      </c>
      <c r="W205" s="9" t="str">
        <f ca="1">_xlfn.CONCAT(V205, "_", T205)</f>
        <v>wand_ai_020_NE</v>
      </c>
      <c r="Z205" s="9" t="str">
        <f ca="1">IF(ISBLANK(X205), W205, X205)</f>
        <v>wand_ai_020_NE</v>
      </c>
    </row>
    <row r="206" spans="1:26">
      <c r="A206" s="9" t="s">
        <v>459</v>
      </c>
      <c r="B206" s="9" t="s">
        <v>753</v>
      </c>
      <c r="C206" s="9">
        <v>6</v>
      </c>
      <c r="D206" s="9">
        <v>12</v>
      </c>
      <c r="E206" s="9" t="str">
        <f>_xlfn.CONCAT(B206, RIGHT(_xlfn.CONCAT("0", D206), 2))</f>
        <v>BZ-6212</v>
      </c>
      <c r="F206" s="9" t="s">
        <v>1166</v>
      </c>
      <c r="G206" s="9" t="s">
        <v>655</v>
      </c>
      <c r="H206" s="9" t="s">
        <v>652</v>
      </c>
      <c r="J206" s="9">
        <f>MATCH($A206, 'Spells By School'!A:A, 0)</f>
        <v>47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75</v>
      </c>
      <c r="V206" s="9" t="str">
        <f>INDEX('Wand Mapping'!K:K, U206)</f>
        <v>wand_ai_730</v>
      </c>
      <c r="W206" s="9" t="str">
        <f>_xlfn.CONCAT(V206, "_", T206)</f>
        <v>wand_ai_730_AB</v>
      </c>
      <c r="Z206" s="9" t="str">
        <f>IF(ISBLANK(X206), W206, X206)</f>
        <v>wand_ai_730_AB</v>
      </c>
    </row>
    <row r="207" spans="1:26">
      <c r="A207" s="9" t="s">
        <v>272</v>
      </c>
      <c r="B207" s="9" t="s">
        <v>754</v>
      </c>
      <c r="C207" s="9">
        <v>6</v>
      </c>
      <c r="D207" s="9">
        <v>12</v>
      </c>
      <c r="E207" s="9" t="str">
        <f>_xlfn.CONCAT(B207, RIGHT(_xlfn.CONCAT("0", D207), 2))</f>
        <v>BZ-6312</v>
      </c>
      <c r="F207" s="9" t="s">
        <v>1167</v>
      </c>
      <c r="G207" s="9" t="s">
        <v>655</v>
      </c>
      <c r="H207" s="9" t="s">
        <v>652</v>
      </c>
      <c r="J207" s="9" t="e">
        <f>MATCH($A207, 'Spells By School'!A:A, 0)</f>
        <v>#N/A</v>
      </c>
      <c r="K207" s="9" t="e">
        <f>MATCH($A207, 'Spells By School'!B:B, 0)</f>
        <v>#N/A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>
        <f>MATCH($A207, 'Spells By School'!H:H, 0)</f>
        <v>17</v>
      </c>
      <c r="R207" s="9" t="e">
        <f>MATCH($A207, 'Spells By School'!I:I, 0)</f>
        <v>#N/A</v>
      </c>
      <c r="S207" s="9" t="str">
        <f ca="1">IF(ISNA($J207), IF(ISNA($K207), IF(ISNA($L207), IF(ISNA($M207), IF(ISNA($N207), IF(ISNA($O207), IF(ISNA($P207), IF(ISNA($Q207), IF(ISNA($R207), "###error###", R$1),Q$1),P$1),O$1),N$1),M$1),L$1),K$1),J$1)</f>
        <v>Illusion</v>
      </c>
      <c r="T207" s="9" t="str">
        <f ca="1">IF(ISNA($J207), IF(ISNA($K207), IF(ISNA($L207), IF(ISNA($M207), IF(ISNA($N207), IF(ISNA($O207), IF(ISNA($P207), IF(ISNA($Q207), IF(ISNA($R207), "###error###", "WM"),"IL"),"NE"),"EN"),"EV"),"TR"),"DI"),"CO"),"AB")</f>
        <v>IL</v>
      </c>
      <c r="U207" s="9">
        <f ca="1"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45</v>
      </c>
      <c r="V207" s="9" t="str">
        <f ca="1">INDEX('Wand Mapping'!K:K, U207)</f>
        <v>wand_ai_430</v>
      </c>
      <c r="W207" s="9" t="str">
        <f ca="1">_xlfn.CONCAT(V207, "_", T207)</f>
        <v>wand_ai_430_IL</v>
      </c>
      <c r="Z207" s="9" t="str">
        <f ca="1">IF(ISBLANK(X207), W207, X207)</f>
        <v>wand_ai_430_IL</v>
      </c>
    </row>
    <row r="208" spans="1:26">
      <c r="A208" s="9" t="s">
        <v>563</v>
      </c>
      <c r="B208" s="9" t="s">
        <v>755</v>
      </c>
      <c r="C208" s="9">
        <v>6</v>
      </c>
      <c r="D208" s="9">
        <v>12</v>
      </c>
      <c r="E208" s="9" t="str">
        <f>_xlfn.CONCAT(B208, RIGHT(_xlfn.CONCAT("0", D208), 2))</f>
        <v>BZ-6412</v>
      </c>
      <c r="F208" s="9" t="s">
        <v>1168</v>
      </c>
      <c r="G208" s="9" t="s">
        <v>655</v>
      </c>
      <c r="H208" s="9" t="s">
        <v>652</v>
      </c>
      <c r="J208" s="9">
        <f>MATCH($A208, 'Spells By School'!A:A, 0)</f>
        <v>37</v>
      </c>
      <c r="K208" s="9" t="e">
        <f>MATCH($A208, 'Spells By School'!B:B, 0)</f>
        <v>#N/A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Abjuration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AB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90</v>
      </c>
      <c r="V208" s="9" t="str">
        <f>INDEX('Wand Mapping'!K:K, U208)</f>
        <v>wand_ai_880</v>
      </c>
      <c r="W208" s="9" t="str">
        <f>_xlfn.CONCAT(V208, "_", T208)</f>
        <v>wand_ai_880_AB</v>
      </c>
      <c r="Z208" s="9" t="str">
        <f>IF(ISBLANK(X208), W208, X208)</f>
        <v>wand_ai_880_AB</v>
      </c>
    </row>
    <row r="209" spans="1:26">
      <c r="A209" s="9" t="s">
        <v>420</v>
      </c>
      <c r="B209" s="9" t="s">
        <v>757</v>
      </c>
      <c r="C209" s="9">
        <v>6</v>
      </c>
      <c r="D209" s="9">
        <v>12</v>
      </c>
      <c r="E209" s="9" t="str">
        <f>_xlfn.CONCAT(B209, RIGHT(_xlfn.CONCAT("0", D209), 2))</f>
        <v>BZ-6612</v>
      </c>
      <c r="F209" s="9" t="s">
        <v>1170</v>
      </c>
      <c r="G209" s="9" t="s">
        <v>655</v>
      </c>
      <c r="H209" s="9" t="s">
        <v>652</v>
      </c>
      <c r="J209" s="9">
        <f>MATCH($A209, 'Spells By School'!A:A, 0)</f>
        <v>48</v>
      </c>
      <c r="K209" s="9" t="e">
        <f>MATCH($A209, 'Spells By School'!B:B, 0)</f>
        <v>#N/A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Abjuration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AB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69</v>
      </c>
      <c r="V209" s="9" t="str">
        <f>INDEX('Wand Mapping'!K:K, U209)</f>
        <v>wand_ai_670</v>
      </c>
      <c r="W209" s="9" t="str">
        <f>_xlfn.CONCAT(V209, "_", T209)</f>
        <v>wand_ai_670_AB</v>
      </c>
      <c r="Z209" s="9" t="str">
        <f>IF(ISBLANK(X209), W209, X209)</f>
        <v>wand_ai_670_AB</v>
      </c>
    </row>
    <row r="210" spans="1:26">
      <c r="A210" s="9" t="s">
        <v>564</v>
      </c>
      <c r="B210" s="9" t="s">
        <v>758</v>
      </c>
      <c r="C210" s="9">
        <v>6</v>
      </c>
      <c r="D210" s="9">
        <v>12</v>
      </c>
      <c r="E210" s="9" t="str">
        <f>_xlfn.CONCAT(B210, RIGHT(_xlfn.CONCAT("0", D210), 2))</f>
        <v>BZ-6712</v>
      </c>
      <c r="F210" s="9" t="s">
        <v>1171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58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90</v>
      </c>
      <c r="V210" s="9" t="str">
        <f>INDEX('Wand Mapping'!K:K, U210)</f>
        <v>wand_ai_880</v>
      </c>
      <c r="W210" s="9" t="str">
        <f>_xlfn.CONCAT(V210, "_", T210)</f>
        <v>wand_ai_880_CO</v>
      </c>
      <c r="Z210" s="9" t="str">
        <f>IF(ISBLANK(X210), W210, X210)</f>
        <v>wand_ai_880_CO</v>
      </c>
    </row>
    <row r="211" spans="1:26">
      <c r="A211" s="9" t="s">
        <v>331</v>
      </c>
      <c r="B211" s="9" t="s">
        <v>759</v>
      </c>
      <c r="C211" s="9">
        <v>6</v>
      </c>
      <c r="D211" s="9">
        <v>12</v>
      </c>
      <c r="E211" s="9" t="str">
        <f>_xlfn.CONCAT(B211, RIGHT(_xlfn.CONCAT("0", D211), 2))</f>
        <v>BZ-6812</v>
      </c>
      <c r="F211" s="9" t="s">
        <v>1172</v>
      </c>
      <c r="G211" s="9" t="s">
        <v>655</v>
      </c>
      <c r="H211" s="9" t="s">
        <v>652</v>
      </c>
      <c r="J211" s="9" t="e">
        <f>MATCH($A211, 'Spells By School'!A:A, 0)</f>
        <v>#N/A</v>
      </c>
      <c r="K211" s="9" t="e">
        <f>MATCH($A211, 'Spells By School'!B:B, 0)</f>
        <v>#N/A</v>
      </c>
      <c r="L211" s="9" t="e">
        <f>MATCH($A211, 'Spells By School'!C:C, 0)</f>
        <v>#N/A</v>
      </c>
      <c r="M211" s="9">
        <f>MATCH($A211, 'Spells By School'!D:D, 0)</f>
        <v>39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Transmutation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TR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54</v>
      </c>
      <c r="V211" s="9" t="str">
        <f>INDEX('Wand Mapping'!K:K, U211)</f>
        <v>wand_ai_520</v>
      </c>
      <c r="W211" s="9" t="str">
        <f>_xlfn.CONCAT(V211, "_", T211)</f>
        <v>wand_ai_520_TR</v>
      </c>
      <c r="Z211" s="9" t="str">
        <f>IF(ISBLANK(X211), W211, X211)</f>
        <v>wand_ai_520_TR</v>
      </c>
    </row>
    <row r="212" spans="1:26">
      <c r="A212" s="9" t="s">
        <v>254</v>
      </c>
      <c r="B212" s="9" t="s">
        <v>760</v>
      </c>
      <c r="C212" s="9">
        <v>6</v>
      </c>
      <c r="D212" s="9">
        <v>12</v>
      </c>
      <c r="E212" s="9" t="str">
        <f>_xlfn.CONCAT(B212, RIGHT(_xlfn.CONCAT("0", D212), 2))</f>
        <v>BZ-6912</v>
      </c>
      <c r="F212" s="9" t="s">
        <v>1173</v>
      </c>
      <c r="G212" s="9" t="s">
        <v>655</v>
      </c>
      <c r="H212" s="9" t="s">
        <v>652</v>
      </c>
      <c r="J212" s="9" t="e">
        <f>MATCH($A212, 'Spells By School'!A:A, 0)</f>
        <v>#N/A</v>
      </c>
      <c r="K212" s="9" t="e">
        <f>MATCH($A212, 'Spells By School'!B:B, 0)</f>
        <v>#N/A</v>
      </c>
      <c r="L212" s="9" t="e">
        <f>MATCH($A212, 'Spells By School'!C:C, 0)</f>
        <v>#N/A</v>
      </c>
      <c r="M212" s="9" t="e">
        <f>MATCH($A212, 'Spells By School'!D:D, 0)</f>
        <v>#N/A</v>
      </c>
      <c r="N212" s="9">
        <f>MATCH($A212, 'Spells By School'!E:E, 0)</f>
        <v>18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Invocation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EV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43</v>
      </c>
      <c r="V212" s="9" t="str">
        <f>INDEX('Wand Mapping'!K:K, U212)</f>
        <v>wand_ai_410</v>
      </c>
      <c r="W212" s="9" t="str">
        <f>_xlfn.CONCAT(V212, "_", T212)</f>
        <v>wand_ai_410_EV</v>
      </c>
      <c r="Z212" s="9" t="str">
        <f>IF(ISBLANK(X212), W212, X212)</f>
        <v>wand_ai_410_EV</v>
      </c>
    </row>
    <row r="213" spans="1:26">
      <c r="A213" s="9" t="s">
        <v>142</v>
      </c>
      <c r="B213" s="9" t="s">
        <v>1203</v>
      </c>
      <c r="C213" s="9">
        <v>6</v>
      </c>
      <c r="D213" s="9">
        <v>12</v>
      </c>
      <c r="E213" s="9" t="str">
        <f>_xlfn.CONCAT(B213, RIGHT(_xlfn.CONCAT("0", D213), 2))</f>
        <v>BZ-6A12</v>
      </c>
      <c r="F213" s="9" t="s">
        <v>1174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 t="e">
        <f>MATCH($A213, 'Spells By School'!D:D, 0)</f>
        <v>#N/A</v>
      </c>
      <c r="N213" s="9">
        <f>MATCH($A213, 'Spells By School'!E:E, 0)</f>
        <v>13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Invocation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EV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25</v>
      </c>
      <c r="V213" s="9" t="str">
        <f>INDEX('Wand Mapping'!K:K, U213)</f>
        <v>wand_ai_230</v>
      </c>
      <c r="W213" s="9" t="str">
        <f>_xlfn.CONCAT(V213, "_", T213)</f>
        <v>wand_ai_230_EV</v>
      </c>
      <c r="Z213" s="9" t="str">
        <f>IF(ISBLANK(X213), W213, X213)</f>
        <v>wand_ai_230_EV</v>
      </c>
    </row>
    <row r="214" spans="1:26">
      <c r="A214" s="9" t="s">
        <v>347</v>
      </c>
      <c r="B214" s="9" t="s">
        <v>1204</v>
      </c>
      <c r="C214" s="9">
        <v>6</v>
      </c>
      <c r="D214" s="9">
        <v>12</v>
      </c>
      <c r="E214" s="9" t="str">
        <f>_xlfn.CONCAT(B214, RIGHT(_xlfn.CONCAT("0", D214), 2))</f>
        <v>BZ-6B12</v>
      </c>
      <c r="F214" s="9" t="s">
        <v>1175</v>
      </c>
      <c r="G214" s="9" t="s">
        <v>655</v>
      </c>
      <c r="H214" s="9" t="s">
        <v>652</v>
      </c>
      <c r="J214" s="9" t="e">
        <f>MATCH($A214, 'Spells By School'!A:A, 0)</f>
        <v>#N/A</v>
      </c>
      <c r="K214" s="9" t="e">
        <f>MATCH($A214, 'Spells By School'!B:B, 0)</f>
        <v>#N/A</v>
      </c>
      <c r="L214" s="9" t="e">
        <f>MATCH($A214, 'Spells By School'!C:C, 0)</f>
        <v>#N/A</v>
      </c>
      <c r="M214" s="9">
        <f>MATCH($A214, 'Spells By School'!D:D, 0)</f>
        <v>16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Transmutation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TR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57</v>
      </c>
      <c r="V214" s="9" t="str">
        <f>INDEX('Wand Mapping'!K:K, U214)</f>
        <v>wand_ai_550</v>
      </c>
      <c r="W214" s="9" t="str">
        <f>_xlfn.CONCAT(V214, "_", T214)</f>
        <v>wand_ai_550_TR</v>
      </c>
      <c r="Z214" s="9" t="str">
        <f>IF(ISBLANK(X214), W214, X214)</f>
        <v>wand_ai_550_TR</v>
      </c>
    </row>
    <row r="215" spans="1:26">
      <c r="A215" s="9" t="s">
        <v>482</v>
      </c>
      <c r="B215" s="9" t="s">
        <v>1205</v>
      </c>
      <c r="C215" s="9">
        <v>6</v>
      </c>
      <c r="D215" s="9">
        <v>12</v>
      </c>
      <c r="E215" s="9" t="str">
        <f>_xlfn.CONCAT(B215, RIGHT(_xlfn.CONCAT("0", D215), 2))</f>
        <v>BZ-6C12</v>
      </c>
      <c r="F215" s="9" t="s">
        <v>1176</v>
      </c>
      <c r="G215" s="9" t="s">
        <v>655</v>
      </c>
      <c r="H215" s="9" t="s">
        <v>652</v>
      </c>
      <c r="J215" s="9" t="e">
        <f>MATCH($A215, 'Spells By School'!A:A, 0)</f>
        <v>#N/A</v>
      </c>
      <c r="K215" s="9" t="e">
        <f>MATCH($A215, 'Spells By School'!B:B, 0)</f>
        <v>#N/A</v>
      </c>
      <c r="L215" s="9" t="e">
        <f>MATCH($A215, 'Spells By School'!C:C, 0)</f>
        <v>#N/A</v>
      </c>
      <c r="M215" s="9" t="e">
        <f>MATCH($A215, 'Spells By School'!D:D, 0)</f>
        <v>#N/A</v>
      </c>
      <c r="N215" s="9">
        <f>MATCH($A215, 'Spells By School'!E:E, 0)</f>
        <v>17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Invocation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EV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78</v>
      </c>
      <c r="V215" s="9" t="str">
        <f>INDEX('Wand Mapping'!K:K, U215)</f>
        <v>wand_ai_760</v>
      </c>
      <c r="W215" s="9" t="str">
        <f>_xlfn.CONCAT(V215, "_", T215)</f>
        <v>wand_ai_760_EV</v>
      </c>
      <c r="Z215" s="9" t="str">
        <f>IF(ISBLANK(X215), W215, X215)</f>
        <v>wand_ai_760_EV</v>
      </c>
    </row>
    <row r="216" spans="1:26">
      <c r="A216" s="42" t="s">
        <v>295</v>
      </c>
      <c r="B216" s="9" t="s">
        <v>1206</v>
      </c>
      <c r="C216" s="9">
        <v>6</v>
      </c>
      <c r="D216" s="9">
        <v>12</v>
      </c>
      <c r="E216" s="9" t="str">
        <f>_xlfn.CONCAT(B216, RIGHT(_xlfn.CONCAT("0", D216), 2))</f>
        <v>BZ-6D12</v>
      </c>
      <c r="F216" s="9" t="s">
        <v>1177</v>
      </c>
      <c r="G216" s="9" t="s">
        <v>655</v>
      </c>
      <c r="H216" s="9" t="s">
        <v>652</v>
      </c>
      <c r="J216" s="9">
        <f>MATCH($A216, 'Spells By School'!A:A, 0)</f>
        <v>68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 t="e">
        <f>MATCH($A216, 'Spells By School'!E:E, 0)</f>
        <v>#N/A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Abjuration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AB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49</v>
      </c>
      <c r="V216" s="9" t="str">
        <f>INDEX('Wand Mapping'!K:K, U216)</f>
        <v>wand_ai_470</v>
      </c>
      <c r="W216" s="9" t="str">
        <f>_xlfn.CONCAT(V216, "_", T216)</f>
        <v>wand_ai_470_AB</v>
      </c>
      <c r="Z216" s="9" t="str">
        <f>IF(ISBLANK(X216), W216, X216)</f>
        <v>wand_ai_470_AB</v>
      </c>
    </row>
    <row r="217" spans="1:26">
      <c r="A217" s="9" t="s">
        <v>204</v>
      </c>
      <c r="B217" s="9" t="s">
        <v>1207</v>
      </c>
      <c r="C217" s="9">
        <v>6</v>
      </c>
      <c r="D217" s="9">
        <v>12</v>
      </c>
      <c r="E217" s="9" t="str">
        <f>_xlfn.CONCAT(B217, RIGHT(_xlfn.CONCAT("0", D217), 2))</f>
        <v>BZ-6E12</v>
      </c>
      <c r="F217" s="9" t="s">
        <v>1178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97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36</v>
      </c>
      <c r="V217" s="9" t="str">
        <f>INDEX('Wand Mapping'!K:K, U217)</f>
        <v>wand_ai_340</v>
      </c>
      <c r="W217" s="9" t="str">
        <f>_xlfn.CONCAT(V217, "_", T217)</f>
        <v>wand_ai_340_CO</v>
      </c>
      <c r="Z217" s="9" t="str">
        <f>IF(ISBLANK(X217), W217, X217)</f>
        <v>wand_ai_340_CO</v>
      </c>
    </row>
    <row r="218" spans="1:26">
      <c r="A218" s="20" t="s">
        <v>62</v>
      </c>
      <c r="B218" s="9" t="s">
        <v>1208</v>
      </c>
      <c r="C218" s="9">
        <v>6</v>
      </c>
      <c r="D218" s="9">
        <v>12</v>
      </c>
      <c r="E218" s="9" t="str">
        <f>_xlfn.CONCAT(B218, RIGHT(_xlfn.CONCAT("0", D218), 2))</f>
        <v>BZ-6F12</v>
      </c>
      <c r="F218" s="9" t="s">
        <v>1179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20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12</v>
      </c>
      <c r="V218" s="9" t="str">
        <f>INDEX('Wand Mapping'!K:K, U218)</f>
        <v>wand_ai_100</v>
      </c>
      <c r="W218" s="9" t="str">
        <f>_xlfn.CONCAT(V218, "_", T218)</f>
        <v>wand_ai_100_CO</v>
      </c>
      <c r="Z218" s="9" t="str">
        <f>IF(ISBLANK(X218), W218, X218)</f>
        <v>wand_ai_100_CO</v>
      </c>
    </row>
    <row r="219" spans="1:26">
      <c r="A219" s="9" t="s">
        <v>472</v>
      </c>
      <c r="B219" s="9" t="s">
        <v>1209</v>
      </c>
      <c r="C219" s="9">
        <v>6</v>
      </c>
      <c r="D219" s="9">
        <v>12</v>
      </c>
      <c r="E219" s="9" t="str">
        <f>_xlfn.CONCAT(B219, RIGHT(_xlfn.CONCAT("0", D219), 2))</f>
        <v>BZ-6G12</v>
      </c>
      <c r="F219" s="9" t="s">
        <v>1180</v>
      </c>
      <c r="G219" s="9" t="s">
        <v>655</v>
      </c>
      <c r="H219" s="9" t="s">
        <v>652</v>
      </c>
      <c r="J219" s="9" t="e">
        <f>MATCH($A219, 'Spells By School'!A:A, 0)</f>
        <v>#N/A</v>
      </c>
      <c r="K219" s="9">
        <f>MATCH($A219, 'Spells By School'!B:B, 0)</f>
        <v>17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 t="e">
        <f ca="1">MATCH($A219, 'Spells By School'!G:G, 0)</f>
        <v>#N/A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>IF(ISNA($J219), IF(ISNA($K219), IF(ISNA($L219), IF(ISNA($M219), IF(ISNA($N219), IF(ISNA($O219), IF(ISNA($P219), IF(ISNA($Q219), IF(ISNA($R219), "###error###", R$1),Q$1),P$1),O$1),N$1),M$1),L$1),K$1),J$1)</f>
        <v>Conjuration</v>
      </c>
      <c r="T219" s="9" t="str">
        <f>IF(ISNA($J219), IF(ISNA($K219), IF(ISNA($L219), IF(ISNA($M219), IF(ISNA($N219), IF(ISNA($O219), IF(ISNA($P219), IF(ISNA($Q219), IF(ISNA($R219), "###error###", "WM"),"IL"),"NE"),"EN"),"EV"),"TR"),"DI"),"CO"),"AB")</f>
        <v>CO</v>
      </c>
      <c r="U219" s="9">
        <f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77</v>
      </c>
      <c r="V219" s="9" t="str">
        <f>INDEX('Wand Mapping'!K:K, U219)</f>
        <v>wand_ai_750</v>
      </c>
      <c r="W219" s="9" t="str">
        <f>_xlfn.CONCAT(V219, "_", T219)</f>
        <v>wand_ai_750_CO</v>
      </c>
      <c r="Z219" s="9" t="str">
        <f>IF(ISBLANK(X219), W219, X219)</f>
        <v>wand_ai_750_CO</v>
      </c>
    </row>
    <row r="220" spans="1:26">
      <c r="A220" s="19" t="s">
        <v>128</v>
      </c>
      <c r="B220" s="9" t="s">
        <v>1210</v>
      </c>
      <c r="C220" s="9">
        <v>6</v>
      </c>
      <c r="D220" s="9">
        <v>12</v>
      </c>
      <c r="E220" s="9" t="str">
        <f>_xlfn.CONCAT(B220, RIGHT(_xlfn.CONCAT("0", D220), 2))</f>
        <v>BZ-6H12</v>
      </c>
      <c r="F220" s="9" t="s">
        <v>1181</v>
      </c>
      <c r="G220" s="9" t="s">
        <v>655</v>
      </c>
      <c r="H220" s="9" t="s">
        <v>652</v>
      </c>
      <c r="J220" s="9" t="e">
        <f>MATCH($A220, 'Spells By School'!A:A, 0)</f>
        <v>#N/A</v>
      </c>
      <c r="K220" s="9">
        <f>MATCH($A220, 'Spells By School'!B:B, 0)</f>
        <v>19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 t="e">
        <f ca="1">MATCH($A220, 'Spells By School'!G:G, 0)</f>
        <v>#N/A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>IF(ISNA($J220), IF(ISNA($K220), IF(ISNA($L220), IF(ISNA($M220), IF(ISNA($N220), IF(ISNA($O220), IF(ISNA($P220), IF(ISNA($Q220), IF(ISNA($R220), "###error###", R$1),Q$1),P$1),O$1),N$1),M$1),L$1),K$1),J$1)</f>
        <v>Conjuration</v>
      </c>
      <c r="T220" s="9" t="str">
        <f>IF(ISNA($J220), IF(ISNA($K220), IF(ISNA($L220), IF(ISNA($M220), IF(ISNA($N220), IF(ISNA($O220), IF(ISNA($P220), IF(ISNA($Q220), IF(ISNA($R220), "###error###", "WM"),"IL"),"NE"),"EN"),"EV"),"TR"),"DI"),"CO"),"AB")</f>
        <v>CO</v>
      </c>
      <c r="U220" s="9">
        <f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23</v>
      </c>
      <c r="V220" s="9" t="str">
        <f>INDEX('Wand Mapping'!K:K, U220)</f>
        <v>wand_ai_210</v>
      </c>
      <c r="W220" s="9" t="str">
        <f>_xlfn.CONCAT(V220, "_", T220)</f>
        <v>wand_ai_210_CO</v>
      </c>
      <c r="Z220" s="9" t="str">
        <f>IF(ISBLANK(X220), W220, X220)</f>
        <v>wand_ai_210_CO</v>
      </c>
    </row>
    <row r="221" spans="1:26">
      <c r="A221" s="9" t="s">
        <v>303</v>
      </c>
      <c r="B221" s="9" t="s">
        <v>1211</v>
      </c>
      <c r="C221" s="9">
        <v>6</v>
      </c>
      <c r="D221" s="9">
        <v>12</v>
      </c>
      <c r="E221" s="9" t="str">
        <f>_xlfn.CONCAT(B221, RIGHT(_xlfn.CONCAT("0", D221), 2))</f>
        <v>BZ-6I12</v>
      </c>
      <c r="F221" s="9" t="s">
        <v>1182</v>
      </c>
      <c r="G221" s="9" t="s">
        <v>655</v>
      </c>
      <c r="H221" s="9" t="s">
        <v>652</v>
      </c>
      <c r="J221" s="9" t="e">
        <f>MATCH($A221, 'Spells By School'!A:A, 0)</f>
        <v>#N/A</v>
      </c>
      <c r="K221" s="9">
        <f>MATCH($A221, 'Spells By School'!B:B, 0)</f>
        <v>11</v>
      </c>
      <c r="L221" s="9" t="e">
        <f>MATCH($A221, 'Spells By School'!C:C, 0)</f>
        <v>#N/A</v>
      </c>
      <c r="M221" s="9" t="e">
        <f>MATCH($A221, 'Spells By School'!D:D, 0)</f>
        <v>#N/A</v>
      </c>
      <c r="N221" s="9" t="e">
        <f>MATCH($A221, 'Spells By School'!E:E, 0)</f>
        <v>#N/A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Conjuration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CO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50</v>
      </c>
      <c r="V221" s="9" t="str">
        <f>INDEX('Wand Mapping'!K:K, U221)</f>
        <v>wand_ai_480</v>
      </c>
      <c r="W221" s="9" t="str">
        <f>_xlfn.CONCAT(V221, "_", T221)</f>
        <v>wand_ai_480_CO</v>
      </c>
      <c r="Z221" s="9" t="str">
        <f>IF(ISBLANK(X221), W221, X221)</f>
        <v>wand_ai_480_CO</v>
      </c>
    </row>
    <row r="222" spans="1:26">
      <c r="A222" s="9" t="s">
        <v>280</v>
      </c>
      <c r="B222" s="9" t="s">
        <v>1212</v>
      </c>
      <c r="C222" s="9">
        <v>6</v>
      </c>
      <c r="D222" s="9">
        <v>12</v>
      </c>
      <c r="E222" s="9" t="str">
        <f>_xlfn.CONCAT(B222, RIGHT(_xlfn.CONCAT("0", D222), 2))</f>
        <v>BZ-6J12</v>
      </c>
      <c r="F222" s="9" t="s">
        <v>1183</v>
      </c>
      <c r="G222" s="9" t="s">
        <v>655</v>
      </c>
      <c r="H222" s="9" t="s">
        <v>652</v>
      </c>
      <c r="J222" s="9" t="e">
        <f>MATCH($A222, 'Spells By School'!A:A, 0)</f>
        <v>#N/A</v>
      </c>
      <c r="K222" s="9">
        <f>MATCH($A222, 'Spells By School'!B:B, 0)</f>
        <v>85</v>
      </c>
      <c r="L222" s="9" t="e">
        <f>MATCH($A222, 'Spells By School'!C:C, 0)</f>
        <v>#N/A</v>
      </c>
      <c r="M222" s="9" t="e">
        <f>MATCH($A222, 'Spells By School'!D:D, 0)</f>
        <v>#N/A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Conjuration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CO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47</v>
      </c>
      <c r="V222" s="9" t="str">
        <f>INDEX('Wand Mapping'!K:K, U222)</f>
        <v>wand_ai_450</v>
      </c>
      <c r="W222" s="9" t="str">
        <f>_xlfn.CONCAT(V222, "_", T222)</f>
        <v>wand_ai_450_CO</v>
      </c>
      <c r="Z222" s="9" t="str">
        <f>IF(ISBLANK(X222), W222, X222)</f>
        <v>wand_ai_450_CO</v>
      </c>
    </row>
    <row r="223" spans="1:26">
      <c r="A223" s="9" t="s">
        <v>634</v>
      </c>
      <c r="B223" s="9" t="s">
        <v>1213</v>
      </c>
      <c r="C223" s="9">
        <v>6</v>
      </c>
      <c r="D223" s="9">
        <v>12</v>
      </c>
      <c r="E223" s="9" t="str">
        <f>_xlfn.CONCAT(B223, RIGHT(_xlfn.CONCAT("0", D223), 2))</f>
        <v>BZ-6K12</v>
      </c>
      <c r="F223" s="9" t="s">
        <v>1184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78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101</v>
      </c>
      <c r="V223" s="9" t="str">
        <f>INDEX('Wand Mapping'!K:K, U223)</f>
        <v>wand_ai_990</v>
      </c>
      <c r="W223" s="9" t="str">
        <f>_xlfn.CONCAT(V223, "_", T223)</f>
        <v>wand_ai_990_TR</v>
      </c>
      <c r="Z223" s="9" t="str">
        <f>IF(ISBLANK(X223), W223, X223)</f>
        <v>wand_ai_990_TR</v>
      </c>
    </row>
    <row r="224" spans="1:26">
      <c r="A224" s="9" t="s">
        <v>375</v>
      </c>
      <c r="B224" s="9" t="s">
        <v>1214</v>
      </c>
      <c r="C224" s="9">
        <v>6</v>
      </c>
      <c r="D224" s="9">
        <v>12</v>
      </c>
      <c r="E224" s="9" t="str">
        <f>_xlfn.CONCAT(B224, RIGHT(_xlfn.CONCAT("0", D224), 2))</f>
        <v>BZ-6L12</v>
      </c>
      <c r="F224" s="9" t="s">
        <v>1185</v>
      </c>
      <c r="G224" s="9" t="s">
        <v>655</v>
      </c>
      <c r="H224" s="9" t="s">
        <v>652</v>
      </c>
      <c r="J224" s="9" t="e">
        <f>MATCH($A224, 'Spells By School'!A:A, 0)</f>
        <v>#N/A</v>
      </c>
      <c r="K224" s="9">
        <f>MATCH($A224, 'Spells By School'!B:B, 0)</f>
        <v>2</v>
      </c>
      <c r="L224" s="9" t="e">
        <f>MATCH($A224, 'Spells By School'!C:C, 0)</f>
        <v>#N/A</v>
      </c>
      <c r="M224" s="9" t="e">
        <f>MATCH($A224, 'Spells By School'!D:D, 0)</f>
        <v>#N/A</v>
      </c>
      <c r="N224" s="9" t="e">
        <f>MATCH($A224, 'Spells By School'!E:E, 0)</f>
        <v>#N/A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Conjuration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CO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62</v>
      </c>
      <c r="V224" s="9" t="str">
        <f>INDEX('Wand Mapping'!K:K, U224)</f>
        <v>wand_ai_600</v>
      </c>
      <c r="W224" s="9" t="str">
        <f>_xlfn.CONCAT(V224, "_", T224)</f>
        <v>wand_ai_600_CO</v>
      </c>
      <c r="Z224" s="9" t="str">
        <f>IF(ISBLANK(X224), W224, X224)</f>
        <v>wand_ai_600_CO</v>
      </c>
    </row>
    <row r="225" spans="1:26">
      <c r="A225" s="9" t="s">
        <v>389</v>
      </c>
      <c r="B225" s="9" t="s">
        <v>1215</v>
      </c>
      <c r="C225" s="9">
        <v>6</v>
      </c>
      <c r="D225" s="9">
        <v>12</v>
      </c>
      <c r="E225" s="9" t="str">
        <f>_xlfn.CONCAT(B225, RIGHT(_xlfn.CONCAT("0", D225), 2))</f>
        <v>BZ-6M12</v>
      </c>
      <c r="F225" s="9" t="s">
        <v>1186</v>
      </c>
      <c r="G225" s="9" t="s">
        <v>655</v>
      </c>
      <c r="H225" s="9" t="s">
        <v>652</v>
      </c>
      <c r="J225" s="9" t="e">
        <f>MATCH($A225, 'Spells By School'!A:A, 0)</f>
        <v>#N/A</v>
      </c>
      <c r="K225" s="9">
        <f>MATCH($A225, 'Spells By School'!B:B, 0)</f>
        <v>5</v>
      </c>
      <c r="L225" s="9" t="e">
        <f>MATCH($A225, 'Spells By School'!C:C, 0)</f>
        <v>#N/A</v>
      </c>
      <c r="M225" s="9" t="e">
        <f>MATCH($A225, 'Spells By School'!D:D, 0)</f>
        <v>#N/A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Conjuration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CO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64</v>
      </c>
      <c r="V225" s="9" t="str">
        <f>INDEX('Wand Mapping'!K:K, U225)</f>
        <v>wand_ai_620</v>
      </c>
      <c r="W225" s="9" t="str">
        <f>_xlfn.CONCAT(V225, "_", T225)</f>
        <v>wand_ai_620_CO</v>
      </c>
      <c r="Z225" s="9" t="str">
        <f>IF(ISBLANK(X225), W225, X225)</f>
        <v>wand_ai_620_CO</v>
      </c>
    </row>
    <row r="226" spans="1:26">
      <c r="A226" s="9" t="s">
        <v>19</v>
      </c>
      <c r="B226" s="9" t="s">
        <v>1216</v>
      </c>
      <c r="C226" s="9">
        <v>6</v>
      </c>
      <c r="D226" s="9">
        <v>12</v>
      </c>
      <c r="E226" s="9" t="str">
        <f>_xlfn.CONCAT(B226, RIGHT(_xlfn.CONCAT("0", D226), 2))</f>
        <v>BZ-6N12</v>
      </c>
      <c r="F226" s="9" t="s">
        <v>1187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10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4</v>
      </c>
      <c r="V226" s="9" t="str">
        <f>INDEX('Wand Mapping'!K:K, U226)</f>
        <v>wand_ai_020</v>
      </c>
      <c r="W226" s="9" t="str">
        <f>_xlfn.CONCAT(V226, "_", T226)</f>
        <v>wand_ai_020_EV</v>
      </c>
      <c r="Z226" s="9" t="str">
        <f>IF(ISBLANK(X226), W226, X226)</f>
        <v>wand_ai_020_EV</v>
      </c>
    </row>
    <row r="227" spans="1:26">
      <c r="A227" s="9" t="s">
        <v>18</v>
      </c>
      <c r="B227" s="9" t="s">
        <v>1217</v>
      </c>
      <c r="C227" s="9">
        <v>6</v>
      </c>
      <c r="D227" s="9">
        <v>12</v>
      </c>
      <c r="E227" s="9" t="str">
        <f>_xlfn.CONCAT(B227, RIGHT(_xlfn.CONCAT("0", D227), 2))</f>
        <v>BZ-6O12</v>
      </c>
      <c r="F227" s="9" t="s">
        <v>1188</v>
      </c>
      <c r="G227" s="9" t="s">
        <v>655</v>
      </c>
      <c r="H227" s="9" t="s">
        <v>652</v>
      </c>
      <c r="J227" s="9" t="e">
        <f>MATCH($A227, 'Spells By School'!A:A, 0)</f>
        <v>#N/A</v>
      </c>
      <c r="K227" s="9">
        <f>MATCH($A227, 'Spells By School'!B:B, 0)</f>
        <v>18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 t="e">
        <f>MATCH($A227, 'Spells By School'!F:F, 0)</f>
        <v>#N/A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Conjuration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CO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4</v>
      </c>
      <c r="V227" s="9" t="str">
        <f>INDEX('Wand Mapping'!K:K, U227)</f>
        <v>wand_ai_020</v>
      </c>
      <c r="W227" s="9" t="str">
        <f>_xlfn.CONCAT(V227, "_", T227)</f>
        <v>wand_ai_020_CO</v>
      </c>
      <c r="Z227" s="9" t="str">
        <f>IF(ISBLANK(X227), W227, X227)</f>
        <v>wand_ai_020_CO</v>
      </c>
    </row>
    <row r="228" spans="1:26">
      <c r="A228" s="9" t="s">
        <v>57</v>
      </c>
      <c r="B228" s="9" t="s">
        <v>1219</v>
      </c>
      <c r="C228" s="9">
        <v>6</v>
      </c>
      <c r="D228" s="9">
        <v>12</v>
      </c>
      <c r="E228" s="9" t="str">
        <f>_xlfn.CONCAT(B228, RIGHT(_xlfn.CONCAT("0", D228), 2))</f>
        <v>BZ-6Q12</v>
      </c>
      <c r="F228" s="9" t="s">
        <v>1190</v>
      </c>
      <c r="G228" s="9" t="s">
        <v>655</v>
      </c>
      <c r="H228" s="9" t="s">
        <v>652</v>
      </c>
      <c r="J228" s="9" t="e">
        <f>MATCH($A228, 'Spells By School'!A:A, 0)</f>
        <v>#N/A</v>
      </c>
      <c r="K228" s="9">
        <f>MATCH($A228, 'Spells By School'!B:B, 0)</f>
        <v>32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Conjuration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CO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11</v>
      </c>
      <c r="V228" s="9" t="str">
        <f>INDEX('Wand Mapping'!K:K, U228)</f>
        <v>wand_ai_090</v>
      </c>
      <c r="W228" s="9" t="str">
        <f>_xlfn.CONCAT(V228, "_", T228)</f>
        <v>wand_ai_090_CO</v>
      </c>
      <c r="Z228" s="9" t="str">
        <f>IF(ISBLANK(X228), W228, X228)</f>
        <v>wand_ai_090_CO</v>
      </c>
    </row>
    <row r="229" spans="1:26">
      <c r="A229" s="9" t="s">
        <v>313</v>
      </c>
      <c r="B229" s="9" t="s">
        <v>1220</v>
      </c>
      <c r="C229" s="9">
        <v>6</v>
      </c>
      <c r="D229" s="9">
        <v>12</v>
      </c>
      <c r="E229" s="9" t="str">
        <f>_xlfn.CONCAT(B229, RIGHT(_xlfn.CONCAT("0", D229), 2))</f>
        <v>BZ-6R12</v>
      </c>
      <c r="F229" s="9" t="s">
        <v>1191</v>
      </c>
      <c r="G229" s="9" t="s">
        <v>655</v>
      </c>
      <c r="H229" s="9" t="s">
        <v>652</v>
      </c>
      <c r="J229" s="9" t="e">
        <f>MATCH($A229, 'Spells By School'!A:A, 0)</f>
        <v>#N/A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>
        <f ca="1">MATCH($A229, 'Spells By School'!G:G, 0)</f>
        <v>36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 ca="1">IF(ISNA($J229), IF(ISNA($K229), IF(ISNA($L229), IF(ISNA($M229), IF(ISNA($N229), IF(ISNA($O229), IF(ISNA($P229), IF(ISNA($Q229), IF(ISNA($R229), "###error###", R$1),Q$1),P$1),O$1),N$1),M$1),L$1),K$1),J$1)</f>
        <v>Necromancy</v>
      </c>
      <c r="T229" s="9" t="str">
        <f ca="1">IF(ISNA($J229), IF(ISNA($K229), IF(ISNA($L229), IF(ISNA($M229), IF(ISNA($N229), IF(ISNA($O229), IF(ISNA($P229), IF(ISNA($Q229), IF(ISNA($R229), "###error###", "WM"),"IL"),"NE"),"EN"),"EV"),"TR"),"DI"),"CO"),"AB")</f>
        <v>NE</v>
      </c>
      <c r="U229" s="9">
        <f ca="1"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 ca="1">INDEX('Wand Mapping'!K:K, U229)</f>
        <v>wand_ai_490</v>
      </c>
      <c r="W229" s="9" t="str">
        <f ca="1">_xlfn.CONCAT(V229, "_", T229)</f>
        <v>wand_ai_490_NE</v>
      </c>
      <c r="Z229" s="9" t="str">
        <f ca="1">IF(ISBLANK(X229), W229, X229)</f>
        <v>wand_ai_490_NE</v>
      </c>
    </row>
    <row r="230" spans="1:26">
      <c r="A230" s="9" t="s">
        <v>361</v>
      </c>
      <c r="B230" s="9" t="s">
        <v>1221</v>
      </c>
      <c r="C230" s="9">
        <v>6</v>
      </c>
      <c r="D230" s="9">
        <v>12</v>
      </c>
      <c r="E230" s="9" t="str">
        <f>_xlfn.CONCAT(B230, RIGHT(_xlfn.CONCAT("0", D230), 2))</f>
        <v>BZ-6S12</v>
      </c>
      <c r="F230" s="9" t="s">
        <v>1192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>
        <f ca="1">MATCH($A230, 'Spells By School'!G:G, 0)</f>
        <v>35</v>
      </c>
      <c r="Q230" s="9" t="e">
        <f>MATCH($A230, 'Spells By School'!H:H, 0)</f>
        <v>#N/A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Necromancy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NE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59</v>
      </c>
      <c r="V230" s="9" t="str">
        <f ca="1">INDEX('Wand Mapping'!K:K, U230)</f>
        <v>wand_ai_570</v>
      </c>
      <c r="W230" s="9" t="str">
        <f ca="1">_xlfn.CONCAT(V230, "_", T230)</f>
        <v>wand_ai_570_NE</v>
      </c>
      <c r="Z230" s="9" t="str">
        <f ca="1">IF(ISBLANK(X230), W230, X230)</f>
        <v>wand_ai_570_NE</v>
      </c>
    </row>
    <row r="231" spans="1:26">
      <c r="A231" s="9" t="s">
        <v>585</v>
      </c>
      <c r="B231" s="9" t="s">
        <v>1222</v>
      </c>
      <c r="C231" s="9">
        <v>6</v>
      </c>
      <c r="D231" s="9">
        <v>12</v>
      </c>
      <c r="E231" s="9" t="str">
        <f>_xlfn.CONCAT(B231, RIGHT(_xlfn.CONCAT("0", D231), 2))</f>
        <v>BZ-6T12</v>
      </c>
      <c r="F231" s="9" t="s">
        <v>1193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 t="e">
        <f>MATCH($A231, 'Spells By School'!D:D, 0)</f>
        <v>#N/A</v>
      </c>
      <c r="N231" s="9">
        <f>MATCH($A231, 'Spells By School'!E:E, 0)</f>
        <v>24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Invocation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EV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93</v>
      </c>
      <c r="V231" s="9" t="str">
        <f>INDEX('Wand Mapping'!K:K, U231)</f>
        <v>wand_ai_910</v>
      </c>
      <c r="W231" s="9" t="str">
        <f>_xlfn.CONCAT(V231, "_", T231)</f>
        <v>wand_ai_910_EV</v>
      </c>
      <c r="Z231" s="9" t="str">
        <f>IF(ISBLANK(X231), W231, X231)</f>
        <v>wand_ai_910_EV</v>
      </c>
    </row>
    <row r="232" spans="1:26">
      <c r="A232" s="9" t="s">
        <v>421</v>
      </c>
      <c r="B232" s="9" t="s">
        <v>1223</v>
      </c>
      <c r="C232" s="9">
        <v>6</v>
      </c>
      <c r="D232" s="9">
        <v>12</v>
      </c>
      <c r="E232" s="9" t="str">
        <f>_xlfn.CONCAT(B232, RIGHT(_xlfn.CONCAT("0", D232), 2))</f>
        <v>BZ-6U12</v>
      </c>
      <c r="F232" s="9" t="s">
        <v>1194</v>
      </c>
      <c r="G232" s="9" t="s">
        <v>655</v>
      </c>
      <c r="H232" s="9" t="s">
        <v>652</v>
      </c>
      <c r="J232" s="9" t="e">
        <f>MATCH($A232, 'Spells By School'!A:A, 0)</f>
        <v>#N/A</v>
      </c>
      <c r="K232" s="9" t="e">
        <f>MATCH($A232, 'Spells By School'!B:B, 0)</f>
        <v>#N/A</v>
      </c>
      <c r="L232" s="9" t="e">
        <f>MATCH($A232, 'Spells By School'!C:C, 0)</f>
        <v>#N/A</v>
      </c>
      <c r="M232" s="9">
        <f>MATCH($A232, 'Spells By School'!D:D, 0)</f>
        <v>17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Transmutation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TR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69</v>
      </c>
      <c r="V232" s="9" t="str">
        <f>INDEX('Wand Mapping'!K:K, U232)</f>
        <v>wand_ai_670</v>
      </c>
      <c r="W232" s="9" t="str">
        <f>_xlfn.CONCAT(V232, "_", T232)</f>
        <v>wand_ai_670_TR</v>
      </c>
      <c r="Z232" s="9" t="str">
        <f>IF(ISBLANK(X232), W232, X232)</f>
        <v>wand_ai_670_TR</v>
      </c>
    </row>
    <row r="233" spans="1:26">
      <c r="A233" s="9" t="s">
        <v>123</v>
      </c>
      <c r="B233" s="9" t="s">
        <v>1224</v>
      </c>
      <c r="C233" s="9">
        <v>6</v>
      </c>
      <c r="D233" s="9">
        <v>12</v>
      </c>
      <c r="E233" s="9" t="str">
        <f>_xlfn.CONCAT(B233, RIGHT(_xlfn.CONCAT("0", D233), 2))</f>
        <v>BZ-6V12</v>
      </c>
      <c r="F233" s="9" t="s">
        <v>1195</v>
      </c>
      <c r="G233" s="9" t="s">
        <v>655</v>
      </c>
      <c r="H233" s="9" t="s">
        <v>652</v>
      </c>
      <c r="J233" s="9" t="e">
        <f>MATCH($A233, 'Spells By School'!A:A, 0)</f>
        <v>#N/A</v>
      </c>
      <c r="K233" s="9" t="e">
        <f>MATCH($A233, 'Spells By School'!B:B, 0)</f>
        <v>#N/A</v>
      </c>
      <c r="L233" s="9" t="e">
        <f>MATCH($A233, 'Spells By School'!C:C, 0)</f>
        <v>#N/A</v>
      </c>
      <c r="M233" s="9">
        <f>MATCH($A233, 'Spells By School'!D:D, 0)</f>
        <v>91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Transmutation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TR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22</v>
      </c>
      <c r="V233" s="9" t="str">
        <f>INDEX('Wand Mapping'!K:K, U233)</f>
        <v>wand_ai_200</v>
      </c>
      <c r="W233" s="9" t="str">
        <f>_xlfn.CONCAT(V233, "_", T233)</f>
        <v>wand_ai_200_TR</v>
      </c>
      <c r="Z233" s="9" t="str">
        <f>IF(ISBLANK(X233), W233, X233)</f>
        <v>wand_ai_200_TR</v>
      </c>
    </row>
    <row r="234" spans="1:26">
      <c r="A234" s="9" t="s">
        <v>175</v>
      </c>
      <c r="B234" s="9" t="s">
        <v>1225</v>
      </c>
      <c r="C234" s="9">
        <v>6</v>
      </c>
      <c r="D234" s="9">
        <v>12</v>
      </c>
      <c r="E234" s="9" t="str">
        <f>_xlfn.CONCAT(B234, RIGHT(_xlfn.CONCAT("0", D234), 2))</f>
        <v>BZ-6W12</v>
      </c>
      <c r="F234" s="9" t="s">
        <v>1196</v>
      </c>
      <c r="G234" s="9" t="s">
        <v>655</v>
      </c>
      <c r="H234" s="9" t="s">
        <v>652</v>
      </c>
      <c r="J234" s="9" t="e">
        <f>MATCH($A234, 'Spells By School'!A:A, 0)</f>
        <v>#N/A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>
        <f>MATCH($A234, 'Spells By School'!E:E, 0)</f>
        <v>11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Invocation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EV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31</v>
      </c>
      <c r="V234" s="9" t="str">
        <f>INDEX('Wand Mapping'!K:K, U234)</f>
        <v>wand_ai_290</v>
      </c>
      <c r="W234" s="9" t="str">
        <f>_xlfn.CONCAT(V234, "_", T234)</f>
        <v>wand_ai_290_EV</v>
      </c>
      <c r="Z234" s="9" t="str">
        <f>IF(ISBLANK(X234), W234, X234)</f>
        <v>wand_ai_290_EV</v>
      </c>
    </row>
    <row r="235" spans="1:26">
      <c r="A235" s="38" t="s">
        <v>359</v>
      </c>
      <c r="B235" s="9" t="s">
        <v>1226</v>
      </c>
      <c r="C235" s="9">
        <v>6</v>
      </c>
      <c r="D235" s="9">
        <v>12</v>
      </c>
      <c r="E235" s="9" t="str">
        <f>_xlfn.CONCAT(B235, RIGHT(_xlfn.CONCAT("0", D235), 2))</f>
        <v>BZ-6X12</v>
      </c>
      <c r="F235" s="9" t="s">
        <v>1197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>
        <f>MATCH($A235, 'Spells By School'!D:D, 0)</f>
        <v>51</v>
      </c>
      <c r="N235" s="9" t="e">
        <f>MATCH($A235, 'Spells By School'!E:E, 0)</f>
        <v>#N/A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Transmutation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TR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59</v>
      </c>
      <c r="V235" s="9" t="str">
        <f>INDEX('Wand Mapping'!K:K, U235)</f>
        <v>wand_ai_570</v>
      </c>
      <c r="W235" s="9" t="str">
        <f>_xlfn.CONCAT(V235, "_", T235)</f>
        <v>wand_ai_570_TR</v>
      </c>
      <c r="Y235" s="9" t="s">
        <v>1983</v>
      </c>
      <c r="Z235" s="9" t="str">
        <f>IF(ISBLANK(X235), W235, X235)</f>
        <v>wand_ai_570_TR</v>
      </c>
    </row>
    <row r="236" spans="1:26">
      <c r="A236" s="9" t="s">
        <v>411</v>
      </c>
      <c r="B236" s="9" t="s">
        <v>1227</v>
      </c>
      <c r="C236" s="9">
        <v>6</v>
      </c>
      <c r="D236" s="9">
        <v>12</v>
      </c>
      <c r="E236" s="9" t="str">
        <f>_xlfn.CONCAT(B236, RIGHT(_xlfn.CONCAT("0", D236), 2))</f>
        <v>BZ-6Y12</v>
      </c>
      <c r="F236" s="9" t="s">
        <v>1198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 t="e">
        <f>MATCH($A236, 'Spells By School'!D:D, 0)</f>
        <v>#N/A</v>
      </c>
      <c r="N236" s="9">
        <f>MATCH($A236, 'Spells By School'!E:E, 0)</f>
        <v>68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Invocation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EV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67</v>
      </c>
      <c r="V236" s="9" t="str">
        <f>INDEX('Wand Mapping'!K:K, U236)</f>
        <v>wand_ai_650</v>
      </c>
      <c r="W236" s="9" t="str">
        <f>_xlfn.CONCAT(V236, "_", T236)</f>
        <v>wand_ai_650_EV</v>
      </c>
      <c r="Z236" s="9" t="str">
        <f>IF(ISBLANK(X236), W236, X236)</f>
        <v>wand_ai_650_EV</v>
      </c>
    </row>
    <row r="237" spans="1:26">
      <c r="A237" s="9" t="s">
        <v>483</v>
      </c>
      <c r="B237" s="9" t="s">
        <v>1228</v>
      </c>
      <c r="C237" s="9">
        <v>6</v>
      </c>
      <c r="D237" s="9">
        <v>12</v>
      </c>
      <c r="E237" s="9" t="str">
        <f>_xlfn.CONCAT(B237, RIGHT(_xlfn.CONCAT("0", D237), 2))</f>
        <v>BZ-6Z12</v>
      </c>
      <c r="F237" s="9" t="s">
        <v>1199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 t="e">
        <f>MATCH($A237, 'Spells By School'!E:E, 0)</f>
        <v>#N/A</v>
      </c>
      <c r="O237" s="9">
        <f>MATCH($A237, 'Spells By School'!F:F, 0)</f>
        <v>46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Enchantment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EN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78</v>
      </c>
      <c r="V237" s="9" t="str">
        <f>INDEX('Wand Mapping'!K:K, U237)</f>
        <v>wand_ai_760</v>
      </c>
      <c r="W237" s="9" t="str">
        <f>_xlfn.CONCAT(V237, "_", T237)</f>
        <v>wand_ai_760_EN</v>
      </c>
      <c r="Z237" s="9" t="str">
        <f>IF(ISBLANK(X237), W237, X237)</f>
        <v>wand_ai_760_EN</v>
      </c>
    </row>
    <row r="238" spans="1:26">
      <c r="A238" s="9" t="s">
        <v>364</v>
      </c>
      <c r="B238" s="9" t="s">
        <v>1273</v>
      </c>
      <c r="C238" s="9">
        <v>7</v>
      </c>
      <c r="D238" s="9">
        <v>14</v>
      </c>
      <c r="E238" s="9" t="str">
        <f>_xlfn.CONCAT(B238, RIGHT(_xlfn.CONCAT("0", D238), 2))</f>
        <v>BZ-7-14</v>
      </c>
      <c r="F238" s="9" t="s">
        <v>1229</v>
      </c>
      <c r="G238" s="9" t="s">
        <v>655</v>
      </c>
      <c r="H238" s="9" t="s">
        <v>652</v>
      </c>
      <c r="J238" s="9">
        <f>MATCH($A238, 'Spells By School'!A:A, 0)</f>
        <v>73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 t="e">
        <f ca="1">MATCH($A238, 'Spells By School'!G:G, 0)</f>
        <v>#N/A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>IF(ISNA($J238), IF(ISNA($K238), IF(ISNA($L238), IF(ISNA($M238), IF(ISNA($N238), IF(ISNA($O238), IF(ISNA($P238), IF(ISNA($Q238), IF(ISNA($R238), "###error###", R$1),Q$1),P$1),O$1),N$1),M$1),L$1),K$1),J$1)</f>
        <v>Abjuration</v>
      </c>
      <c r="T238" s="9" t="str">
        <f>IF(ISNA($J238), IF(ISNA($K238), IF(ISNA($L238), IF(ISNA($M238), IF(ISNA($N238), IF(ISNA($O238), IF(ISNA($P238), IF(ISNA($Q238), IF(ISNA($R238), "###error###", "WM"),"IL"),"NE"),"EN"),"EV"),"TR"),"DI"),"CO"),"AB")</f>
        <v>AB</v>
      </c>
      <c r="U238" s="9">
        <f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60</v>
      </c>
      <c r="V238" s="9" t="str">
        <f>INDEX('Wand Mapping'!K:K, U238)</f>
        <v>wand_ai_580</v>
      </c>
      <c r="W238" s="9" t="str">
        <f>_xlfn.CONCAT(V238, "_", T238)</f>
        <v>wand_ai_580_AB</v>
      </c>
      <c r="Z238" s="9" t="str">
        <f>IF(ISBLANK(X238), W238, X238)</f>
        <v>wand_ai_580_AB</v>
      </c>
    </row>
    <row r="239" spans="1:26">
      <c r="A239" s="40" t="s">
        <v>308</v>
      </c>
      <c r="B239" s="9" t="s">
        <v>1274</v>
      </c>
      <c r="C239" s="9">
        <v>7</v>
      </c>
      <c r="D239" s="9">
        <v>14</v>
      </c>
      <c r="E239" s="9" t="str">
        <f>_xlfn.CONCAT(B239, RIGHT(_xlfn.CONCAT("0", D239), 2))</f>
        <v>BZ-7!14</v>
      </c>
      <c r="F239" s="9" t="s">
        <v>1230</v>
      </c>
      <c r="G239" s="9" t="s">
        <v>655</v>
      </c>
      <c r="H239" s="9" t="s">
        <v>652</v>
      </c>
      <c r="J239" s="9">
        <f>MATCH($A239, 'Spells By School'!A:A, 0)</f>
        <v>53</v>
      </c>
      <c r="K239" s="9" t="e">
        <f>MATCH($A239, 'Spells By School'!B:B, 0)</f>
        <v>#N/A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Abjuration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AB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51</v>
      </c>
      <c r="V239" s="9" t="str">
        <f>INDEX('Wand Mapping'!K:K, U239)</f>
        <v>wand_ai_490</v>
      </c>
      <c r="W239" s="9" t="str">
        <f>_xlfn.CONCAT(V239, "_", T239)</f>
        <v>wand_ai_490_AB</v>
      </c>
      <c r="Y239" s="9" t="s">
        <v>1948</v>
      </c>
      <c r="Z239" s="9" t="str">
        <f>IF(ISBLANK(X239), W239, X239)</f>
        <v>wand_ai_490_AB</v>
      </c>
    </row>
    <row r="240" spans="1:26">
      <c r="A240" s="9" t="s">
        <v>333</v>
      </c>
      <c r="B240" s="9" t="s">
        <v>1271</v>
      </c>
      <c r="C240" s="9">
        <v>7</v>
      </c>
      <c r="D240" s="9">
        <v>14</v>
      </c>
      <c r="E240" s="9" t="str">
        <f>_xlfn.CONCAT(B240, RIGHT(_xlfn.CONCAT("0", D240), 2))</f>
        <v>BZ-7[14</v>
      </c>
      <c r="F240" s="9" t="s">
        <v>1231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>
        <f>MATCH($A240, 'Spells By School'!H:H, 0)</f>
        <v>23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Illusion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IL</v>
      </c>
      <c r="U240" s="9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54</v>
      </c>
      <c r="V240" s="9" t="str">
        <f ca="1">INDEX('Wand Mapping'!K:K, U240)</f>
        <v>wand_ai_520</v>
      </c>
      <c r="W240" s="9" t="str">
        <f ca="1">_xlfn.CONCAT(V240, "_", T240)</f>
        <v>wand_ai_520_IL</v>
      </c>
      <c r="Z240" s="9" t="str">
        <f ca="1">IF(ISBLANK(X240), W240, X240)</f>
        <v>wand_ai_520_IL</v>
      </c>
    </row>
    <row r="241" spans="1:26">
      <c r="A241" s="50" t="s">
        <v>533</v>
      </c>
      <c r="B241" s="9" t="s">
        <v>1272</v>
      </c>
      <c r="C241" s="9">
        <v>7</v>
      </c>
      <c r="D241" s="9">
        <v>14</v>
      </c>
      <c r="E241" s="9" t="str">
        <f>_xlfn.CONCAT(B241, RIGHT(_xlfn.CONCAT("0", D241), 2))</f>
        <v>BZ-7]14</v>
      </c>
      <c r="F241" s="9" t="s">
        <v>1232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>
        <f>MATCH($A241, 'Spells By School'!D:D, 0)</f>
        <v>60</v>
      </c>
      <c r="N241" s="9" t="e">
        <f>MATCH($A241, 'Spells By School'!E:E, 0)</f>
        <v>#N/A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Transmutation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TR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85</v>
      </c>
      <c r="V241" s="9" t="str">
        <f>INDEX('Wand Mapping'!K:K, U241)</f>
        <v>wand_ai_830</v>
      </c>
      <c r="W241" s="9" t="str">
        <f>_xlfn.CONCAT(V241, "_", T241)</f>
        <v>wand_ai_830_TR</v>
      </c>
      <c r="Z241" s="9" t="str">
        <f>IF(ISBLANK(X241), W241, X241)</f>
        <v>wand_ai_830_TR</v>
      </c>
    </row>
    <row r="242" spans="1:26">
      <c r="A242" s="9" t="s">
        <v>374</v>
      </c>
      <c r="B242" s="9" t="s">
        <v>1275</v>
      </c>
      <c r="C242" s="9">
        <v>7</v>
      </c>
      <c r="D242" s="9">
        <v>14</v>
      </c>
      <c r="E242" s="9" t="str">
        <f>_xlfn.CONCAT(B242, RIGHT(_xlfn.CONCAT("0", D242), 2))</f>
        <v>BZ-7_14</v>
      </c>
      <c r="F242" s="9" t="s">
        <v>1233</v>
      </c>
      <c r="G242" s="9" t="s">
        <v>655</v>
      </c>
      <c r="H242" s="9" t="s">
        <v>652</v>
      </c>
      <c r="J242" s="9">
        <f>MATCH($A242, 'Spells By School'!A:A, 0)</f>
        <v>29</v>
      </c>
      <c r="K242" s="9" t="e">
        <f>MATCH($A242, 'Spells By School'!B:B, 0)</f>
        <v>#N/A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Abjuration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AB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62</v>
      </c>
      <c r="V242" s="9" t="str">
        <f>INDEX('Wand Mapping'!K:K, U242)</f>
        <v>wand_ai_600</v>
      </c>
      <c r="W242" s="9" t="str">
        <f>_xlfn.CONCAT(V242, "_", T242)</f>
        <v>wand_ai_600_AB</v>
      </c>
      <c r="Z242" s="9" t="str">
        <f>IF(ISBLANK(X242), W242, X242)</f>
        <v>wand_ai_600_AB</v>
      </c>
    </row>
    <row r="243" spans="1:26">
      <c r="A243" s="9" t="s">
        <v>242</v>
      </c>
      <c r="B243" s="9" t="s">
        <v>761</v>
      </c>
      <c r="C243" s="9">
        <v>7</v>
      </c>
      <c r="D243" s="9">
        <v>14</v>
      </c>
      <c r="E243" s="9" t="str">
        <f>_xlfn.CONCAT(B243, RIGHT(_xlfn.CONCAT("0", D243), 2))</f>
        <v>BZ-7014</v>
      </c>
      <c r="F243" s="9" t="s">
        <v>1234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8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42</v>
      </c>
      <c r="V243" s="9" t="str">
        <f>INDEX('Wand Mapping'!K:K, U243)</f>
        <v>wand_ai_400</v>
      </c>
      <c r="W243" s="9" t="str">
        <f>_xlfn.CONCAT(V243, "_", T243)</f>
        <v>wand_ai_400_CO</v>
      </c>
      <c r="Z243" s="9" t="str">
        <f>IF(ISBLANK(X243), W243, X243)</f>
        <v>wand_ai_400_CO</v>
      </c>
    </row>
    <row r="244" spans="1:26">
      <c r="A244" s="9" t="s">
        <v>197</v>
      </c>
      <c r="B244" s="9" t="s">
        <v>762</v>
      </c>
      <c r="C244" s="9">
        <v>7</v>
      </c>
      <c r="D244" s="9">
        <v>14</v>
      </c>
      <c r="E244" s="9" t="str">
        <f>_xlfn.CONCAT(B244, RIGHT(_xlfn.CONCAT("0", D244), 2))</f>
        <v>BZ-7114</v>
      </c>
      <c r="F244" s="9" t="s">
        <v>1235</v>
      </c>
      <c r="G244" s="9" t="s">
        <v>655</v>
      </c>
      <c r="H244" s="9" t="s">
        <v>652</v>
      </c>
      <c r="J244" s="9">
        <f>MATCH($A244, 'Spells By School'!A:A, 0)</f>
        <v>30</v>
      </c>
      <c r="K244" s="9" t="e">
        <f>MATCH($A244, 'Spells By School'!B:B, 0)</f>
        <v>#N/A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Abjuration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AB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35</v>
      </c>
      <c r="V244" s="9" t="str">
        <f>INDEX('Wand Mapping'!K:K, U244)</f>
        <v>wand_ai_330</v>
      </c>
      <c r="W244" s="9" t="str">
        <f>_xlfn.CONCAT(V244, "_", T244)</f>
        <v>wand_ai_330_AB</v>
      </c>
      <c r="Z244" s="9" t="str">
        <f>IF(ISBLANK(X244), W244, X244)</f>
        <v>wand_ai_330_AB</v>
      </c>
    </row>
    <row r="245" spans="1:26">
      <c r="A245" s="9" t="s">
        <v>353</v>
      </c>
      <c r="B245" s="9" t="s">
        <v>763</v>
      </c>
      <c r="C245" s="9">
        <v>7</v>
      </c>
      <c r="D245" s="9">
        <v>14</v>
      </c>
      <c r="E245" s="9" t="str">
        <f>_xlfn.CONCAT(B245, RIGHT(_xlfn.CONCAT("0", D245), 2))</f>
        <v>BZ-7214</v>
      </c>
      <c r="F245" s="9" t="s">
        <v>1236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>
        <f>MATCH($A245, 'Spells By School'!E:E, 0)</f>
        <v>69</v>
      </c>
      <c r="O245" s="9" t="e">
        <f>MATCH($A245, 'Spells By School'!F:F, 0)</f>
        <v>#N/A</v>
      </c>
      <c r="P245" s="9" t="e">
        <f ca="1">MATCH($A245, 'Spells By School'!G:G, 0)</f>
        <v>#N/A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>IF(ISNA($J245), IF(ISNA($K245), IF(ISNA($L245), IF(ISNA($M245), IF(ISNA($N245), IF(ISNA($O245), IF(ISNA($P245), IF(ISNA($Q245), IF(ISNA($R245), "###error###", R$1),Q$1),P$1),O$1),N$1),M$1),L$1),K$1),J$1)</f>
        <v>Invocation</v>
      </c>
      <c r="T245" s="9" t="str">
        <f>IF(ISNA($J245), IF(ISNA($K245), IF(ISNA($L245), IF(ISNA($M245), IF(ISNA($N245), IF(ISNA($O245), IF(ISNA($P245), IF(ISNA($Q245), IF(ISNA($R245), "###error###", "WM"),"IL"),"NE"),"EN"),"EV"),"TR"),"DI"),"CO"),"AB")</f>
        <v>EV</v>
      </c>
      <c r="U245" s="9">
        <f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58</v>
      </c>
      <c r="V245" s="9" t="str">
        <f>INDEX('Wand Mapping'!K:K, U245)</f>
        <v>wand_ai_560</v>
      </c>
      <c r="W245" s="9" t="str">
        <f>_xlfn.CONCAT(V245, "_", T245)</f>
        <v>wand_ai_560_EV</v>
      </c>
      <c r="Z245" s="9" t="str">
        <f>IF(ISBLANK(X245), W245, X245)</f>
        <v>wand_ai_560_EV</v>
      </c>
    </row>
    <row r="246" spans="1:26">
      <c r="A246" s="9" t="s">
        <v>76</v>
      </c>
      <c r="B246" s="9" t="s">
        <v>764</v>
      </c>
      <c r="C246" s="9">
        <v>7</v>
      </c>
      <c r="D246" s="9">
        <v>14</v>
      </c>
      <c r="E246" s="9" t="str">
        <f>_xlfn.CONCAT(B246, RIGHT(_xlfn.CONCAT("0", D246), 2))</f>
        <v>BZ-7314</v>
      </c>
      <c r="F246" s="9" t="s">
        <v>1237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>
        <f>MATCH($A246, 'Spells By School'!D:D, 0)</f>
        <v>70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 t="e">
        <f>MATCH($A246, 'Spells By School'!H:H, 0)</f>
        <v>#N/A</v>
      </c>
      <c r="R246" s="9" t="e">
        <f>MATCH($A246, 'Spells By School'!I:I, 0)</f>
        <v>#N/A</v>
      </c>
      <c r="S246" s="9" t="str">
        <f>IF(ISNA($J246), IF(ISNA($K246), IF(ISNA($L246), IF(ISNA($M246), IF(ISNA($N246), IF(ISNA($O246), IF(ISNA($P246), IF(ISNA($Q246), IF(ISNA($R246), "###error###", R$1),Q$1),P$1),O$1),N$1),M$1),L$1),K$1),J$1)</f>
        <v>Transmutation</v>
      </c>
      <c r="T246" s="9" t="str">
        <f>IF(ISNA($J246), IF(ISNA($K246), IF(ISNA($L246), IF(ISNA($M246), IF(ISNA($N246), IF(ISNA($O246), IF(ISNA($P246), IF(ISNA($Q246), IF(ISNA($R246), "###error###", "WM"),"IL"),"NE"),"EN"),"EV"),"TR"),"DI"),"CO"),"AB")</f>
        <v>TR</v>
      </c>
      <c r="U246" s="9">
        <f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14</v>
      </c>
      <c r="V246" s="9" t="str">
        <f>INDEX('Wand Mapping'!K:K, U246)</f>
        <v>wand_ai_120</v>
      </c>
      <c r="W246" s="9" t="str">
        <f>_xlfn.CONCAT(V246, "_", T246)</f>
        <v>wand_ai_120_TR</v>
      </c>
      <c r="Z246" s="9" t="str">
        <f>IF(ISBLANK(X246), W246, X246)</f>
        <v>wand_ai_120_TR</v>
      </c>
    </row>
    <row r="247" spans="1:26">
      <c r="A247" s="9" t="s">
        <v>40</v>
      </c>
      <c r="B247" s="9" t="s">
        <v>765</v>
      </c>
      <c r="C247" s="9">
        <v>7</v>
      </c>
      <c r="D247" s="9">
        <v>14</v>
      </c>
      <c r="E247" s="9" t="str">
        <f>_xlfn.CONCAT(B247, RIGHT(_xlfn.CONCAT("0", D247), 2))</f>
        <v>BZ-7414</v>
      </c>
      <c r="F247" s="9" t="s">
        <v>1238</v>
      </c>
      <c r="G247" s="9" t="s">
        <v>655</v>
      </c>
      <c r="H247" s="9" t="s">
        <v>652</v>
      </c>
      <c r="J247" s="9" t="e">
        <f>MATCH($A247, 'Spells By School'!A:A, 0)</f>
        <v>#N/A</v>
      </c>
      <c r="K247" s="9" t="e">
        <f>MATCH($A247, 'Spells By School'!B:B, 0)</f>
        <v>#N/A</v>
      </c>
      <c r="L247" s="9" t="e">
        <f>MATCH($A247, 'Spells By School'!C:C, 0)</f>
        <v>#N/A</v>
      </c>
      <c r="M247" s="9" t="e">
        <f>MATCH($A247, 'Spells By School'!D:D, 0)</f>
        <v>#N/A</v>
      </c>
      <c r="N247" s="9">
        <f>MATCH($A247, 'Spells By School'!E:E, 0)</f>
        <v>20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Invocation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EV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8</v>
      </c>
      <c r="V247" s="9" t="str">
        <f>INDEX('Wand Mapping'!K:K, U247)</f>
        <v>wand_ai_060</v>
      </c>
      <c r="W247" s="9" t="str">
        <f>_xlfn.CONCAT(V247, "_", T247)</f>
        <v>wand_ai_060_EV</v>
      </c>
      <c r="Z247" s="9" t="str">
        <f>IF(ISBLANK(X247), W247, X247)</f>
        <v>wand_ai_060_EV</v>
      </c>
    </row>
    <row r="248" spans="1:26">
      <c r="A248" s="31" t="s">
        <v>120</v>
      </c>
      <c r="B248" s="9" t="s">
        <v>766</v>
      </c>
      <c r="C248" s="9">
        <v>7</v>
      </c>
      <c r="D248" s="9">
        <v>14</v>
      </c>
      <c r="E248" s="9" t="str">
        <f>_xlfn.CONCAT(B248, RIGHT(_xlfn.CONCAT("0", D248), 2))</f>
        <v>BZ-7514</v>
      </c>
      <c r="F248" s="9" t="s">
        <v>1239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>
        <f ca="1">MATCH($A248, 'Spells By School'!G:G, 0)</f>
        <v>31</v>
      </c>
      <c r="Q248" s="9" t="e">
        <f>MATCH($A248, 'Spells By School'!H:H, 0)</f>
        <v>#N/A</v>
      </c>
      <c r="R248" s="9" t="e">
        <f>MATCH($A248, 'Spells By School'!I:I, 0)</f>
        <v>#N/A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Necromancy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NE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21</v>
      </c>
      <c r="V248" s="9" t="str">
        <f ca="1">INDEX('Wand Mapping'!K:K, U248)</f>
        <v>wand_ai_190</v>
      </c>
      <c r="W248" s="9" t="str">
        <f ca="1">_xlfn.CONCAT(V248, "_", T248)</f>
        <v>wand_ai_190_NE</v>
      </c>
      <c r="Z248" s="9" t="str">
        <f ca="1">IF(ISBLANK(X248), W248, X248)</f>
        <v>wand_ai_190_NE</v>
      </c>
    </row>
    <row r="249" spans="1:26">
      <c r="A249" s="9" t="s">
        <v>289</v>
      </c>
      <c r="B249" s="9" t="s">
        <v>767</v>
      </c>
      <c r="C249" s="9">
        <v>7</v>
      </c>
      <c r="D249" s="9">
        <v>14</v>
      </c>
      <c r="E249" s="9" t="str">
        <f>_xlfn.CONCAT(B249, RIGHT(_xlfn.CONCAT("0", D249), 2))</f>
        <v>BZ-7614</v>
      </c>
      <c r="F249" s="9" t="s">
        <v>1240</v>
      </c>
      <c r="G249" s="9" t="s">
        <v>655</v>
      </c>
      <c r="H249" s="9" t="s">
        <v>652</v>
      </c>
      <c r="J249" s="9" t="e">
        <f>MATCH($A249, 'Spells By School'!A:A, 0)</f>
        <v>#N/A</v>
      </c>
      <c r="K249" s="9">
        <f>MATCH($A249, 'Spells By School'!B:B, 0)</f>
        <v>63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Conjuration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CO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48</v>
      </c>
      <c r="V249" s="9" t="str">
        <f>INDEX('Wand Mapping'!K:K, U249)</f>
        <v>wand_ai_460</v>
      </c>
      <c r="W249" s="9" t="str">
        <f>_xlfn.CONCAT(V249, "_", T249)</f>
        <v>wand_ai_460_CO</v>
      </c>
      <c r="Z249" s="9" t="str">
        <f>IF(ISBLANK(X249), W249, X249)</f>
        <v>wand_ai_460_CO</v>
      </c>
    </row>
    <row r="250" spans="1:26">
      <c r="A250" s="9" t="s">
        <v>1250</v>
      </c>
      <c r="B250" s="9" t="s">
        <v>768</v>
      </c>
      <c r="C250" s="9">
        <v>7</v>
      </c>
      <c r="D250" s="9">
        <v>14</v>
      </c>
      <c r="E250" s="9" t="str">
        <f>_xlfn.CONCAT(B250, RIGHT(_xlfn.CONCAT("0", D250), 2))</f>
        <v>BZ-7714</v>
      </c>
      <c r="F250" s="9" t="s">
        <v>1241</v>
      </c>
      <c r="G250" s="9" t="s">
        <v>655</v>
      </c>
      <c r="H250" s="9" t="s">
        <v>652</v>
      </c>
      <c r="J250" s="9" t="e">
        <f>MATCH($A250, 'Spells By School'!A:A, 0)</f>
        <v>#N/A</v>
      </c>
      <c r="K250" s="9" t="e">
        <f>MATCH($A250, 'Spells By School'!B:B, 0)</f>
        <v>#N/A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 ca="1">IF(ISNA($J250), IF(ISNA($K250), IF(ISNA($L250), IF(ISNA($M250), IF(ISNA($N250), IF(ISNA($O250), IF(ISNA($P250), IF(ISNA($Q250), IF(ISNA($R250), "###error###", R$1),Q$1),P$1),O$1),N$1),M$1),L$1),K$1),J$1)</f>
        <v>###error###</v>
      </c>
      <c r="T250" s="9" t="str">
        <f ca="1">IF(ISNA($J250), IF(ISNA($K250), IF(ISNA($L250), IF(ISNA($M250), IF(ISNA($N250), IF(ISNA($O250), IF(ISNA($P250), IF(ISNA($Q250), IF(ISNA($R250), "###error###", "WM"),"IL"),"NE"),"EN"),"EV"),"TR"),"DI"),"CO"),"AB")</f>
        <v>###error###</v>
      </c>
      <c r="U250" s="9" t="str">
        <f ca="1"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###error###</v>
      </c>
      <c r="V250" s="9" t="e">
        <f ca="1">INDEX('Wand Mapping'!K:K, U250)</f>
        <v>#VALUE!</v>
      </c>
      <c r="W250" s="9" t="e">
        <f ca="1">_xlfn.CONCAT(V250, "_", T250)</f>
        <v>#VALUE!</v>
      </c>
      <c r="X250" s="9" t="s">
        <v>1939</v>
      </c>
      <c r="Z250" s="9" t="str">
        <f>IF(ISBLANK(X250), W250, X250)</f>
        <v>IWAND04</v>
      </c>
    </row>
    <row r="251" spans="1:26">
      <c r="A251" s="9" t="s">
        <v>541</v>
      </c>
      <c r="B251" s="9" t="s">
        <v>769</v>
      </c>
      <c r="C251" s="9">
        <v>7</v>
      </c>
      <c r="D251" s="9">
        <v>14</v>
      </c>
      <c r="E251" s="9" t="str">
        <f>_xlfn.CONCAT(B251, RIGHT(_xlfn.CONCAT("0", D251), 2))</f>
        <v>BZ-7814</v>
      </c>
      <c r="F251" s="9" t="s">
        <v>1242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>
        <f>MATCH($A251, 'Spells By School'!E:E, 0)</f>
        <v>57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 t="e">
        <f>MATCH($A251, 'Spells By School'!H:H, 0)</f>
        <v>#N/A</v>
      </c>
      <c r="R251" s="9" t="e">
        <f>MATCH($A251, 'Spells By School'!I:I, 0)</f>
        <v>#N/A</v>
      </c>
      <c r="S251" s="9" t="str">
        <f>IF(ISNA($J251), IF(ISNA($K251), IF(ISNA($L251), IF(ISNA($M251), IF(ISNA($N251), IF(ISNA($O251), IF(ISNA($P251), IF(ISNA($Q251), IF(ISNA($R251), "###error###", R$1),Q$1),P$1),O$1),N$1),M$1),L$1),K$1),J$1)</f>
        <v>Invocation</v>
      </c>
      <c r="T251" s="9" t="str">
        <f>IF(ISNA($J251), IF(ISNA($K251), IF(ISNA($L251), IF(ISNA($M251), IF(ISNA($N251), IF(ISNA($O251), IF(ISNA($P251), IF(ISNA($Q251), IF(ISNA($R251), "###error###", "WM"),"IL"),"NE"),"EN"),"EV"),"TR"),"DI"),"CO"),"AB")</f>
        <v>EV</v>
      </c>
      <c r="U251" s="9">
        <f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86</v>
      </c>
      <c r="V251" s="9" t="str">
        <f>INDEX('Wand Mapping'!K:K, U251)</f>
        <v>wand_ai_840</v>
      </c>
      <c r="W251" s="9" t="str">
        <f>_xlfn.CONCAT(V251, "_", T251)</f>
        <v>wand_ai_840_EV</v>
      </c>
      <c r="Z251" s="9" t="str">
        <f>IF(ISBLANK(X251), W251, X251)</f>
        <v>wand_ai_840_EV</v>
      </c>
    </row>
    <row r="252" spans="1:26">
      <c r="A252" s="9" t="s">
        <v>341</v>
      </c>
      <c r="B252" s="9" t="s">
        <v>770</v>
      </c>
      <c r="C252" s="9">
        <v>7</v>
      </c>
      <c r="D252" s="9">
        <v>14</v>
      </c>
      <c r="E252" s="9" t="str">
        <f>_xlfn.CONCAT(B252, RIGHT(_xlfn.CONCAT("0", D252), 2))</f>
        <v>BZ-7914</v>
      </c>
      <c r="F252" s="9" t="s">
        <v>1243</v>
      </c>
      <c r="G252" s="9" t="s">
        <v>655</v>
      </c>
      <c r="H252" s="9" t="s">
        <v>652</v>
      </c>
      <c r="J252" s="9" t="e">
        <f>MATCH($A252, 'Spells By School'!A:A, 0)</f>
        <v>#N/A</v>
      </c>
      <c r="K252" s="9">
        <f>MATCH($A252, 'Spells By School'!B:B, 0)</f>
        <v>78</v>
      </c>
      <c r="L252" s="9" t="e">
        <f>MATCH($A252, 'Spells By School'!C:C, 0)</f>
        <v>#N/A</v>
      </c>
      <c r="M252" s="9" t="e">
        <f>MATCH($A252, 'Spells By School'!D:D, 0)</f>
        <v>#N/A</v>
      </c>
      <c r="N252" s="9" t="e">
        <f>MATCH($A252, 'Spells By School'!E:E, 0)</f>
        <v>#N/A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Conjuration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CO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56</v>
      </c>
      <c r="V252" s="9" t="str">
        <f>INDEX('Wand Mapping'!K:K, U252)</f>
        <v>wand_ai_540</v>
      </c>
      <c r="W252" s="9" t="str">
        <f>_xlfn.CONCAT(V252, "_", T252)</f>
        <v>wand_ai_540_CO</v>
      </c>
      <c r="Z252" s="9" t="str">
        <f>IF(ISBLANK(X252), W252, X252)</f>
        <v>wand_ai_540_CO</v>
      </c>
    </row>
    <row r="253" spans="1:26">
      <c r="A253" s="9" t="s">
        <v>316</v>
      </c>
      <c r="B253" s="9" t="s">
        <v>1276</v>
      </c>
      <c r="C253" s="9">
        <v>7</v>
      </c>
      <c r="D253" s="9">
        <v>14</v>
      </c>
      <c r="E253" s="9" t="str">
        <f>_xlfn.CONCAT(B253, RIGHT(_xlfn.CONCAT("0", D253), 2))</f>
        <v>BZ-7A14</v>
      </c>
      <c r="F253" s="9" t="s">
        <v>1244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77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52</v>
      </c>
      <c r="V253" s="9" t="str">
        <f>INDEX('Wand Mapping'!K:K, U253)</f>
        <v>wand_ai_500</v>
      </c>
      <c r="W253" s="9" t="str">
        <f>_xlfn.CONCAT(V253, "_", T253)</f>
        <v>wand_ai_500_CO</v>
      </c>
      <c r="Z253" s="9" t="str">
        <f>IF(ISBLANK(X253), W253, X253)</f>
        <v>wand_ai_500_CO</v>
      </c>
    </row>
    <row r="254" spans="1:26">
      <c r="A254" s="9" t="s">
        <v>346</v>
      </c>
      <c r="B254" s="9" t="s">
        <v>1277</v>
      </c>
      <c r="C254" s="9">
        <v>7</v>
      </c>
      <c r="D254" s="9">
        <v>14</v>
      </c>
      <c r="E254" s="9" t="str">
        <f>_xlfn.CONCAT(B254, RIGHT(_xlfn.CONCAT("0", D254), 2))</f>
        <v>BZ-7B14</v>
      </c>
      <c r="F254" s="9" t="s">
        <v>1245</v>
      </c>
      <c r="G254" s="9" t="s">
        <v>655</v>
      </c>
      <c r="H254" s="9" t="s">
        <v>652</v>
      </c>
      <c r="J254" s="9" t="e">
        <f>MATCH($A254, 'Spells By School'!A:A, 0)</f>
        <v>#N/A</v>
      </c>
      <c r="K254" s="9">
        <f>MATCH($A254, 'Spells By School'!B:B, 0)</f>
        <v>81</v>
      </c>
      <c r="L254" s="9" t="e">
        <f>MATCH($A254, 'Spells By School'!C:C, 0)</f>
        <v>#N/A</v>
      </c>
      <c r="M254" s="9" t="e">
        <f>MATCH($A254, 'Spells By School'!D:D, 0)</f>
        <v>#N/A</v>
      </c>
      <c r="N254" s="9" t="e">
        <f>MATCH($A254, 'Spells By School'!E:E, 0)</f>
        <v>#N/A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Conjuration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CO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57</v>
      </c>
      <c r="V254" s="9" t="str">
        <f>INDEX('Wand Mapping'!K:K, U254)</f>
        <v>wand_ai_550</v>
      </c>
      <c r="W254" s="9" t="str">
        <f>_xlfn.CONCAT(V254, "_", T254)</f>
        <v>wand_ai_550_CO</v>
      </c>
      <c r="Z254" s="9" t="str">
        <f>IF(ISBLANK(X254), W254, X254)</f>
        <v>wand_ai_550_CO</v>
      </c>
    </row>
    <row r="255" spans="1:26">
      <c r="A255" s="9" t="s">
        <v>484</v>
      </c>
      <c r="B255" s="9" t="s">
        <v>1278</v>
      </c>
      <c r="C255" s="9">
        <v>7</v>
      </c>
      <c r="D255" s="9">
        <v>14</v>
      </c>
      <c r="E255" s="9" t="str">
        <f>_xlfn.CONCAT(B255, RIGHT(_xlfn.CONCAT("0", D255), 2))</f>
        <v>BZ-7C14</v>
      </c>
      <c r="F255" s="9" t="s">
        <v>1246</v>
      </c>
      <c r="G255" s="9" t="s">
        <v>655</v>
      </c>
      <c r="H255" s="9" t="s">
        <v>652</v>
      </c>
      <c r="J255" s="9" t="e">
        <f>MATCH($A255, 'Spells By School'!A:A, 0)</f>
        <v>#N/A</v>
      </c>
      <c r="K255" s="9" t="e">
        <f>MATCH($A255, 'Spells By School'!B:B, 0)</f>
        <v>#N/A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>
        <f ca="1">MATCH($A255, 'Spells By School'!G:G, 0)</f>
        <v>15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 ca="1">IF(ISNA($J255), IF(ISNA($K255), IF(ISNA($L255), IF(ISNA($M255), IF(ISNA($N255), IF(ISNA($O255), IF(ISNA($P255), IF(ISNA($Q255), IF(ISNA($R255), "###error###", R$1),Q$1),P$1),O$1),N$1),M$1),L$1),K$1),J$1)</f>
        <v>Necromancy</v>
      </c>
      <c r="T255" s="9" t="str">
        <f ca="1">IF(ISNA($J255), IF(ISNA($K255), IF(ISNA($L255), IF(ISNA($M255), IF(ISNA($N255), IF(ISNA($O255), IF(ISNA($P255), IF(ISNA($Q255), IF(ISNA($R255), "###error###", "WM"),"IL"),"NE"),"EN"),"EV"),"TR"),"DI"),"CO"),"AB")</f>
        <v>NE</v>
      </c>
      <c r="U255" s="9">
        <f ca="1"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78</v>
      </c>
      <c r="V255" s="9" t="str">
        <f ca="1">INDEX('Wand Mapping'!K:K, U255)</f>
        <v>wand_ai_760</v>
      </c>
      <c r="W255" s="9" t="str">
        <f ca="1">_xlfn.CONCAT(V255, "_", T255)</f>
        <v>wand_ai_760_NE</v>
      </c>
      <c r="Z255" s="9" t="str">
        <f ca="1">IF(ISBLANK(X255), W255, X255)</f>
        <v>wand_ai_760_NE</v>
      </c>
    </row>
    <row r="256" spans="1:26">
      <c r="A256" s="9" t="s">
        <v>300</v>
      </c>
      <c r="B256" s="9" t="s">
        <v>1279</v>
      </c>
      <c r="C256" s="9">
        <v>7</v>
      </c>
      <c r="D256" s="9">
        <v>14</v>
      </c>
      <c r="E256" s="9" t="str">
        <f>_xlfn.CONCAT(B256, RIGHT(_xlfn.CONCAT("0", D256), 2))</f>
        <v>BZ-7D14</v>
      </c>
      <c r="F256" s="9" t="s">
        <v>1247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 t="e">
        <f ca="1">MATCH($A256, 'Spells By School'!G:G, 0)</f>
        <v>#N/A</v>
      </c>
      <c r="Q256" s="9">
        <f>MATCH($A256, 'Spells By School'!H:H, 0)</f>
        <v>15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Illusion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IL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49</v>
      </c>
      <c r="V256" s="9" t="str">
        <f ca="1">INDEX('Wand Mapping'!K:K, U256)</f>
        <v>wand_ai_470</v>
      </c>
      <c r="W256" s="9" t="str">
        <f ca="1">_xlfn.CONCAT(V256, "_", T256)</f>
        <v>wand_ai_470_IL</v>
      </c>
      <c r="Z256" s="9" t="str">
        <f ca="1">IF(ISBLANK(X256), W256, X256)</f>
        <v>wand_ai_470_IL</v>
      </c>
    </row>
    <row r="257" spans="1:26">
      <c r="A257" s="9" t="s">
        <v>88</v>
      </c>
      <c r="B257" s="9" t="s">
        <v>1280</v>
      </c>
      <c r="C257" s="9">
        <v>7</v>
      </c>
      <c r="D257" s="9">
        <v>14</v>
      </c>
      <c r="E257" s="9" t="str">
        <f>_xlfn.CONCAT(B257, RIGHT(_xlfn.CONCAT("0", D257), 2))</f>
        <v>BZ-7E14</v>
      </c>
      <c r="F257" s="9" t="s">
        <v>1248</v>
      </c>
      <c r="G257" s="9" t="s">
        <v>655</v>
      </c>
      <c r="H257" s="9" t="s">
        <v>652</v>
      </c>
      <c r="J257" s="9" t="e">
        <f>MATCH($A257, 'Spells By School'!A:A, 0)</f>
        <v>#N/A</v>
      </c>
      <c r="K257" s="9">
        <f>MATCH($A257, 'Spells By School'!B:B, 0)</f>
        <v>44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 t="e">
        <f ca="1">MATCH($A257, 'Spells By School'!G:G, 0)</f>
        <v>#N/A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>IF(ISNA($J257), IF(ISNA($K257), IF(ISNA($L257), IF(ISNA($M257), IF(ISNA($N257), IF(ISNA($O257), IF(ISNA($P257), IF(ISNA($Q257), IF(ISNA($R257), "###error###", R$1),Q$1),P$1),O$1),N$1),M$1),L$1),K$1),J$1)</f>
        <v>Conjuration</v>
      </c>
      <c r="T257" s="9" t="str">
        <f>IF(ISNA($J257), IF(ISNA($K257), IF(ISNA($L257), IF(ISNA($M257), IF(ISNA($N257), IF(ISNA($O257), IF(ISNA($P257), IF(ISNA($Q257), IF(ISNA($R257), "###error###", "WM"),"IL"),"NE"),"EN"),"EV"),"TR"),"DI"),"CO"),"AB")</f>
        <v>CO</v>
      </c>
      <c r="U257" s="9">
        <f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16</v>
      </c>
      <c r="V257" s="9" t="str">
        <f>INDEX('Wand Mapping'!K:K, U257)</f>
        <v>wand_ai_140</v>
      </c>
      <c r="W257" s="9" t="str">
        <f>_xlfn.CONCAT(V257, "_", T257)</f>
        <v>wand_ai_140_CO</v>
      </c>
      <c r="Z257" s="9" t="str">
        <f>IF(ISBLANK(X257), W257, X257)</f>
        <v>wand_ai_140_CO</v>
      </c>
    </row>
    <row r="258" spans="1:26">
      <c r="A258" s="9" t="s">
        <v>382</v>
      </c>
      <c r="B258" s="9" t="s">
        <v>1281</v>
      </c>
      <c r="C258" s="9">
        <v>7</v>
      </c>
      <c r="D258" s="9">
        <v>14</v>
      </c>
      <c r="E258" s="9" t="str">
        <f>_xlfn.CONCAT(B258, RIGHT(_xlfn.CONCAT("0", D258), 2))</f>
        <v>BZ-7F14</v>
      </c>
      <c r="F258" s="9" t="s">
        <v>1249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 t="e">
        <f ca="1">MATCH($A258, 'Spells By School'!G:G, 0)</f>
        <v>#N/A</v>
      </c>
      <c r="Q258" s="9" t="e">
        <f>MATCH($A258, 'Spells By School'!H:H, 0)</f>
        <v>#N/A</v>
      </c>
      <c r="R258" s="9">
        <f>MATCH($A258, 'Spells By School'!I:I, 0)</f>
        <v>4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Wild Magic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WM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62</v>
      </c>
      <c r="V258" s="9" t="str">
        <f ca="1">INDEX('Wand Mapping'!K:K, U258)</f>
        <v>wand_ai_600</v>
      </c>
      <c r="W258" s="9" t="str">
        <f ca="1">_xlfn.CONCAT(V258, "_", T258)</f>
        <v>wand_ai_600_WM</v>
      </c>
      <c r="Z258" s="9" t="str">
        <f ca="1">IF(ISBLANK(X258), W258, X258)</f>
        <v>wand_ai_600_WM</v>
      </c>
    </row>
    <row r="259" spans="1:26">
      <c r="A259" s="9" t="s">
        <v>567</v>
      </c>
      <c r="B259" s="9" t="s">
        <v>1282</v>
      </c>
      <c r="C259" s="9">
        <v>7</v>
      </c>
      <c r="D259" s="9">
        <v>14</v>
      </c>
      <c r="E259" s="9" t="str">
        <f>_xlfn.CONCAT(B259, RIGHT(_xlfn.CONCAT("0", D259), 2))</f>
        <v>BZ-7G14</v>
      </c>
      <c r="F259" s="9" t="s">
        <v>1251</v>
      </c>
      <c r="G259" s="9" t="s">
        <v>655</v>
      </c>
      <c r="H259" s="9" t="s">
        <v>652</v>
      </c>
      <c r="J259" s="9">
        <f>MATCH($A259, 'Spells By School'!A:A, 0)</f>
        <v>66</v>
      </c>
      <c r="K259" s="9" t="e">
        <f>MATCH($A259, 'Spells By School'!B:B, 0)</f>
        <v>#N/A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Abjuration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AB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91</v>
      </c>
      <c r="V259" s="9" t="str">
        <f>INDEX('Wand Mapping'!K:K, U259)</f>
        <v>wand_ai_890</v>
      </c>
      <c r="W259" s="9" t="str">
        <f>_xlfn.CONCAT(V259, "_", T259)</f>
        <v>wand_ai_890_AB</v>
      </c>
      <c r="Z259" s="9" t="str">
        <f>IF(ISBLANK(X259), W259, X259)</f>
        <v>wand_ai_890_AB</v>
      </c>
    </row>
    <row r="260" spans="1:26">
      <c r="A260" s="33" t="s">
        <v>251</v>
      </c>
      <c r="B260" s="9" t="s">
        <v>1284</v>
      </c>
      <c r="C260" s="9">
        <v>7</v>
      </c>
      <c r="D260" s="9">
        <v>14</v>
      </c>
      <c r="E260" s="9" t="str">
        <f>_xlfn.CONCAT(B260, RIGHT(_xlfn.CONCAT("0", D260), 2))</f>
        <v>BZ-7I14</v>
      </c>
      <c r="F260" s="9" t="s">
        <v>1253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35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43</v>
      </c>
      <c r="V260" s="9" t="str">
        <f>INDEX('Wand Mapping'!K:K, U260)</f>
        <v>wand_ai_410</v>
      </c>
      <c r="W260" s="9" t="str">
        <f>_xlfn.CONCAT(V260, "_", T260)</f>
        <v>wand_ai_410_CO</v>
      </c>
      <c r="Z260" s="9" t="str">
        <f>IF(ISBLANK(X260), W260, X260)</f>
        <v>wand_ai_410_CO</v>
      </c>
    </row>
    <row r="261" spans="1:26">
      <c r="A261" s="9" t="s">
        <v>638</v>
      </c>
      <c r="B261" s="9" t="s">
        <v>1285</v>
      </c>
      <c r="C261" s="9">
        <v>7</v>
      </c>
      <c r="D261" s="9">
        <v>14</v>
      </c>
      <c r="E261" s="9" t="str">
        <f>_xlfn.CONCAT(B261, RIGHT(_xlfn.CONCAT("0", D261), 2))</f>
        <v>BZ-7J14</v>
      </c>
      <c r="F261" s="9" t="s">
        <v>1254</v>
      </c>
      <c r="G261" s="9" t="s">
        <v>655</v>
      </c>
      <c r="H261" s="9" t="s">
        <v>652</v>
      </c>
      <c r="J261" s="9" t="e">
        <f>MATCH($A261, 'Spells By School'!A:A, 0)</f>
        <v>#N/A</v>
      </c>
      <c r="K261" s="9" t="e">
        <f>MATCH($A261, 'Spells By School'!B:B, 0)</f>
        <v>#N/A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>
        <f>MATCH($A261, 'Spells By School'!H:H, 0)</f>
        <v>18</v>
      </c>
      <c r="R261" s="9" t="e">
        <f>MATCH($A261, 'Spells By School'!I:I, 0)</f>
        <v>#N/A</v>
      </c>
      <c r="S261" s="9" t="str">
        <f ca="1">IF(ISNA($J261), IF(ISNA($K261), IF(ISNA($L261), IF(ISNA($M261), IF(ISNA($N261), IF(ISNA($O261), IF(ISNA($P261), IF(ISNA($Q261), IF(ISNA($R261), "###error###", R$1),Q$1),P$1),O$1),N$1),M$1),L$1),K$1),J$1)</f>
        <v>Illusion</v>
      </c>
      <c r="T261" s="9" t="str">
        <f ca="1">IF(ISNA($J261), IF(ISNA($K261), IF(ISNA($L261), IF(ISNA($M261), IF(ISNA($N261), IF(ISNA($O261), IF(ISNA($P261), IF(ISNA($Q261), IF(ISNA($R261), "###error###", "WM"),"IL"),"NE"),"EN"),"EV"),"TR"),"DI"),"CO"),"AB")</f>
        <v>IL</v>
      </c>
      <c r="U261" s="9">
        <f ca="1"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101</v>
      </c>
      <c r="V261" s="9" t="str">
        <f ca="1">INDEX('Wand Mapping'!K:K, U261)</f>
        <v>wand_ai_990</v>
      </c>
      <c r="W261" s="9" t="str">
        <f ca="1">_xlfn.CONCAT(V261, "_", T261)</f>
        <v>wand_ai_990_IL</v>
      </c>
      <c r="Z261" s="9" t="str">
        <f ca="1">IF(ISBLANK(X261), W261, X261)</f>
        <v>wand_ai_990_IL</v>
      </c>
    </row>
    <row r="262" spans="1:26">
      <c r="A262" s="9" t="s">
        <v>614</v>
      </c>
      <c r="B262" s="9" t="s">
        <v>1286</v>
      </c>
      <c r="C262" s="9">
        <v>7</v>
      </c>
      <c r="D262" s="9">
        <v>14</v>
      </c>
      <c r="E262" s="9" t="str">
        <f>_xlfn.CONCAT(B262, RIGHT(_xlfn.CONCAT("0", D262), 2))</f>
        <v>BZ-7K14</v>
      </c>
      <c r="F262" s="9" t="s">
        <v>1255</v>
      </c>
      <c r="G262" s="9" t="s">
        <v>655</v>
      </c>
      <c r="H262" s="9" t="s">
        <v>652</v>
      </c>
      <c r="J262" s="9" t="e">
        <f>MATCH($A262, 'Spells By School'!A:A, 0)</f>
        <v>#N/A</v>
      </c>
      <c r="K262" s="9" t="e">
        <f>MATCH($A262, 'Spells By School'!B:B, 0)</f>
        <v>#N/A</v>
      </c>
      <c r="L262" s="9" t="e">
        <f>MATCH($A262, 'Spells By School'!C:C, 0)</f>
        <v>#N/A</v>
      </c>
      <c r="M262" s="9" t="e">
        <f>MATCH($A262, 'Spells By School'!D:D, 0)</f>
        <v>#N/A</v>
      </c>
      <c r="N262" s="9">
        <f>MATCH($A262, 'Spells By School'!E:E, 0)</f>
        <v>28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Invocation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EV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98</v>
      </c>
      <c r="V262" s="9" t="str">
        <f>INDEX('Wand Mapping'!K:K, U262)</f>
        <v>wand_ai_960</v>
      </c>
      <c r="W262" s="9" t="str">
        <f>_xlfn.CONCAT(V262, "_", T262)</f>
        <v>wand_ai_960_EV</v>
      </c>
      <c r="Z262" s="9" t="str">
        <f>IF(ISBLANK(X262), W262, X262)</f>
        <v>wand_ai_960_EV</v>
      </c>
    </row>
    <row r="263" spans="1:26">
      <c r="A263" s="45" t="s">
        <v>453</v>
      </c>
      <c r="B263" s="9" t="s">
        <v>1287</v>
      </c>
      <c r="C263" s="9">
        <v>7</v>
      </c>
      <c r="D263" s="9">
        <v>14</v>
      </c>
      <c r="E263" s="9" t="str">
        <f>_xlfn.CONCAT(B263, RIGHT(_xlfn.CONCAT("0", D263), 2))</f>
        <v>BZ-7L14</v>
      </c>
      <c r="F263" s="9" t="s">
        <v>1256</v>
      </c>
      <c r="G263" s="9" t="s">
        <v>655</v>
      </c>
      <c r="H263" s="9" t="s">
        <v>652</v>
      </c>
      <c r="J263" s="9" t="e">
        <f>MATCH($A263, 'Spells By School'!A:A, 0)</f>
        <v>#N/A</v>
      </c>
      <c r="K263" s="9">
        <f>MATCH($A263, 'Spells By School'!B:B, 0)</f>
        <v>89</v>
      </c>
      <c r="L263" s="9" t="e">
        <f>MATCH($A263, 'Spells By School'!C:C, 0)</f>
        <v>#N/A</v>
      </c>
      <c r="M263" s="9" t="e">
        <f>MATCH($A263, 'Spells By School'!D:D, 0)</f>
        <v>#N/A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Conjuration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CO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74</v>
      </c>
      <c r="V263" s="9" t="str">
        <f>INDEX('Wand Mapping'!K:K, U263)</f>
        <v>wand_ai_720</v>
      </c>
      <c r="W263" s="9" t="str">
        <f>_xlfn.CONCAT(V263, "_", T263)</f>
        <v>wand_ai_720_CO</v>
      </c>
      <c r="Z263" s="9" t="str">
        <f>IF(ISBLANK(X263), W263, X263)</f>
        <v>wand_ai_720_CO</v>
      </c>
    </row>
    <row r="264" spans="1:26">
      <c r="A264" s="9" t="s">
        <v>591</v>
      </c>
      <c r="B264" s="9" t="s">
        <v>1288</v>
      </c>
      <c r="C264" s="9">
        <v>7</v>
      </c>
      <c r="D264" s="9">
        <v>14</v>
      </c>
      <c r="E264" s="9" t="str">
        <f>_xlfn.CONCAT(B264, RIGHT(_xlfn.CONCAT("0", D264), 2))</f>
        <v>BZ-7M14</v>
      </c>
      <c r="F264" s="9" t="s">
        <v>1257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>
        <f>MATCH($A264, 'Spells By School'!E:E, 0)</f>
        <v>76</v>
      </c>
      <c r="O264" s="9" t="e">
        <f>MATCH($A264, 'Spells By School'!F:F, 0)</f>
        <v>#N/A</v>
      </c>
      <c r="P264" s="9" t="e">
        <f ca="1">MATCH($A264, 'Spells By School'!G:G, 0)</f>
        <v>#N/A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>IF(ISNA($J264), IF(ISNA($K264), IF(ISNA($L264), IF(ISNA($M264), IF(ISNA($N264), IF(ISNA($O264), IF(ISNA($P264), IF(ISNA($Q264), IF(ISNA($R264), "###error###", R$1),Q$1),P$1),O$1),N$1),M$1),L$1),K$1),J$1)</f>
        <v>Invocation</v>
      </c>
      <c r="T264" s="9" t="str">
        <f>IF(ISNA($J264), IF(ISNA($K264), IF(ISNA($L264), IF(ISNA($M264), IF(ISNA($N264), IF(ISNA($O264), IF(ISNA($P264), IF(ISNA($Q264), IF(ISNA($R264), "###error###", "WM"),"IL"),"NE"),"EN"),"EV"),"TR"),"DI"),"CO"),"AB")</f>
        <v>EV</v>
      </c>
      <c r="U264" s="9">
        <f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94</v>
      </c>
      <c r="V264" s="9" t="str">
        <f>INDEX('Wand Mapping'!K:K, U264)</f>
        <v>wand_ai_920</v>
      </c>
      <c r="W264" s="9" t="str">
        <f>_xlfn.CONCAT(V264, "_", T264)</f>
        <v>wand_ai_920_EV</v>
      </c>
      <c r="Z264" s="9" t="str">
        <f>IF(ISBLANK(X264), W264, X264)</f>
        <v>wand_ai_920_EV</v>
      </c>
    </row>
    <row r="265" spans="1:26">
      <c r="A265" s="9" t="s">
        <v>612</v>
      </c>
      <c r="B265" s="9" t="s">
        <v>1291</v>
      </c>
      <c r="C265" s="9">
        <v>7</v>
      </c>
      <c r="D265" s="9">
        <v>14</v>
      </c>
      <c r="E265" s="9" t="str">
        <f>_xlfn.CONCAT(B265, RIGHT(_xlfn.CONCAT("0", D265), 2))</f>
        <v>BZ-7P14</v>
      </c>
      <c r="F265" s="9" t="s">
        <v>1260</v>
      </c>
      <c r="G265" s="9" t="s">
        <v>655</v>
      </c>
      <c r="H265" s="9" t="s">
        <v>652</v>
      </c>
      <c r="J265" s="9" t="e">
        <f>MATCH($A265, 'Spells By School'!A:A, 0)</f>
        <v>#N/A</v>
      </c>
      <c r="K265" s="9">
        <f>MATCH($A265, 'Spells By School'!B:B, 0)</f>
        <v>41</v>
      </c>
      <c r="L265" s="9" t="e">
        <f>MATCH($A265, 'Spells By School'!C:C, 0)</f>
        <v>#N/A</v>
      </c>
      <c r="M265" s="9" t="e">
        <f>MATCH($A265, 'Spells By School'!D:D, 0)</f>
        <v>#N/A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Conjuration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CO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98</v>
      </c>
      <c r="V265" s="9" t="str">
        <f>INDEX('Wand Mapping'!K:K, U265)</f>
        <v>wand_ai_960</v>
      </c>
      <c r="W265" s="9" t="str">
        <f>_xlfn.CONCAT(V265, "_", T265)</f>
        <v>wand_ai_960_CO</v>
      </c>
      <c r="Z265" s="9" t="str">
        <f>IF(ISBLANK(X265), W265, X265)</f>
        <v>wand_ai_960_CO</v>
      </c>
    </row>
    <row r="266" spans="1:26">
      <c r="A266" s="9" t="s">
        <v>637</v>
      </c>
      <c r="B266" s="9" t="s">
        <v>1292</v>
      </c>
      <c r="C266" s="9">
        <v>7</v>
      </c>
      <c r="D266" s="9">
        <v>14</v>
      </c>
      <c r="E266" s="9" t="str">
        <f>_xlfn.CONCAT(B266, RIGHT(_xlfn.CONCAT("0", D266), 2))</f>
        <v>BZ-7Q14</v>
      </c>
      <c r="F266" s="9" t="s">
        <v>1261</v>
      </c>
      <c r="G266" s="9" t="s">
        <v>655</v>
      </c>
      <c r="H266" s="9" t="s">
        <v>652</v>
      </c>
      <c r="J266" s="9" t="e">
        <f>MATCH($A266, 'Spells By School'!A:A, 0)</f>
        <v>#N/A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>
        <f ca="1">MATCH($A266, 'Spells By School'!G:G, 0)</f>
        <v>57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 ca="1">IF(ISNA($J266), IF(ISNA($K266), IF(ISNA($L266), IF(ISNA($M266), IF(ISNA($N266), IF(ISNA($O266), IF(ISNA($P266), IF(ISNA($Q266), IF(ISNA($R266), "###error###", R$1),Q$1),P$1),O$1),N$1),M$1),L$1),K$1),J$1)</f>
        <v>Necromancy</v>
      </c>
      <c r="T266" s="9" t="str">
        <f ca="1">IF(ISNA($J266), IF(ISNA($K266), IF(ISNA($L266), IF(ISNA($M266), IF(ISNA($N266), IF(ISNA($O266), IF(ISNA($P266), IF(ISNA($Q266), IF(ISNA($R266), "###error###", "WM"),"IL"),"NE"),"EN"),"EV"),"TR"),"DI"),"CO"),"AB")</f>
        <v>NE</v>
      </c>
      <c r="U266" s="9">
        <f ca="1"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101</v>
      </c>
      <c r="V266" s="9" t="str">
        <f ca="1">INDEX('Wand Mapping'!K:K, U266)</f>
        <v>wand_ai_990</v>
      </c>
      <c r="W266" s="9" t="str">
        <f ca="1">_xlfn.CONCAT(V266, "_", T266)</f>
        <v>wand_ai_990_NE</v>
      </c>
      <c r="Z266" s="9" t="str">
        <f ca="1">IF(ISBLANK(X266), W266, X266)</f>
        <v>wand_ai_990_NE</v>
      </c>
    </row>
    <row r="267" spans="1:26">
      <c r="A267" s="9" t="s">
        <v>97</v>
      </c>
      <c r="B267" s="9" t="s">
        <v>1293</v>
      </c>
      <c r="C267" s="9">
        <v>7</v>
      </c>
      <c r="D267" s="9">
        <v>14</v>
      </c>
      <c r="E267" s="9" t="str">
        <f>_xlfn.CONCAT(B267, RIGHT(_xlfn.CONCAT("0", D267), 2))</f>
        <v>BZ-7R14</v>
      </c>
      <c r="F267" s="9" t="s">
        <v>1262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>
        <f ca="1">MATCH($A267, 'Spells By School'!G:G, 0)</f>
        <v>58</v>
      </c>
      <c r="Q267" s="9" t="e">
        <f>MATCH($A267, 'Spells By School'!H:H, 0)</f>
        <v>#N/A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Necromancy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NE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17</v>
      </c>
      <c r="V267" s="9" t="str">
        <f ca="1">INDEX('Wand Mapping'!K:K, U267)</f>
        <v>wand_ai_150</v>
      </c>
      <c r="W267" s="9" t="str">
        <f ca="1">_xlfn.CONCAT(V267, "_", T267)</f>
        <v>wand_ai_150_NE</v>
      </c>
      <c r="Z267" s="9" t="str">
        <f ca="1">IF(ISBLANK(X267), W267, X267)</f>
        <v>wand_ai_150_NE</v>
      </c>
    </row>
    <row r="268" spans="1:26">
      <c r="A268" s="9" t="s">
        <v>505</v>
      </c>
      <c r="B268" s="9" t="s">
        <v>1294</v>
      </c>
      <c r="C268" s="9">
        <v>7</v>
      </c>
      <c r="D268" s="9">
        <v>14</v>
      </c>
      <c r="E268" s="9" t="str">
        <f>_xlfn.CONCAT(B268, RIGHT(_xlfn.CONCAT("0", D268), 2))</f>
        <v>BZ-7S14</v>
      </c>
      <c r="F268" s="9" t="s">
        <v>1263</v>
      </c>
      <c r="G268" s="9" t="s">
        <v>655</v>
      </c>
      <c r="H268" s="9" t="s">
        <v>652</v>
      </c>
      <c r="J268" s="9" t="e">
        <f>MATCH($A268, 'Spells By School'!A:A, 0)</f>
        <v>#N/A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>
        <f ca="1">MATCH($A268, 'Spells By School'!G:G, 0)</f>
        <v>34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 ca="1">IF(ISNA($J268), IF(ISNA($K268), IF(ISNA($L268), IF(ISNA($M268), IF(ISNA($N268), IF(ISNA($O268), IF(ISNA($P268), IF(ISNA($Q268), IF(ISNA($R268), "###error###", R$1),Q$1),P$1),O$1),N$1),M$1),L$1),K$1),J$1)</f>
        <v>Necromancy</v>
      </c>
      <c r="T268" s="9" t="str">
        <f ca="1">IF(ISNA($J268), IF(ISNA($K268), IF(ISNA($L268), IF(ISNA($M268), IF(ISNA($N268), IF(ISNA($O268), IF(ISNA($P268), IF(ISNA($Q268), IF(ISNA($R268), "###error###", "WM"),"IL"),"NE"),"EN"),"EV"),"TR"),"DI"),"CO"),"AB")</f>
        <v>NE</v>
      </c>
      <c r="U268" s="9">
        <f ca="1"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81</v>
      </c>
      <c r="V268" s="9" t="str">
        <f ca="1">INDEX('Wand Mapping'!K:K, U268)</f>
        <v>wand_ai_790</v>
      </c>
      <c r="W268" s="9" t="str">
        <f ca="1">_xlfn.CONCAT(V268, "_", T268)</f>
        <v>wand_ai_790_NE</v>
      </c>
      <c r="Z268" s="9" t="str">
        <f ca="1">IF(ISBLANK(X268), W268, X268)</f>
        <v>wand_ai_790_NE</v>
      </c>
    </row>
    <row r="269" spans="1:26">
      <c r="A269" s="9" t="s">
        <v>442</v>
      </c>
      <c r="B269" s="9" t="s">
        <v>1295</v>
      </c>
      <c r="C269" s="9">
        <v>7</v>
      </c>
      <c r="D269" s="9">
        <v>14</v>
      </c>
      <c r="E269" s="9" t="str">
        <f>_xlfn.CONCAT(B269, RIGHT(_xlfn.CONCAT("0", D269), 2))</f>
        <v>BZ-7T14</v>
      </c>
      <c r="F269" s="9" t="s">
        <v>1264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93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72</v>
      </c>
      <c r="V269" s="9" t="str">
        <f>INDEX('Wand Mapping'!K:K, U269)</f>
        <v>wand_ai_700</v>
      </c>
      <c r="W269" s="9" t="str">
        <f>_xlfn.CONCAT(V269, "_", T269)</f>
        <v>wand_ai_700_CO</v>
      </c>
      <c r="Z269" s="9" t="str">
        <f>IF(ISBLANK(X269), W269, X269)</f>
        <v>wand_ai_700_CO</v>
      </c>
    </row>
    <row r="270" spans="1:26">
      <c r="A270" s="9" t="s">
        <v>409</v>
      </c>
      <c r="B270" s="9" t="s">
        <v>1296</v>
      </c>
      <c r="C270" s="9">
        <v>7</v>
      </c>
      <c r="D270" s="9">
        <v>14</v>
      </c>
      <c r="E270" s="9" t="str">
        <f>_xlfn.CONCAT(B270, RIGHT(_xlfn.CONCAT("0", D270), 2))</f>
        <v>BZ-7U14</v>
      </c>
      <c r="F270" s="9" t="s">
        <v>1265</v>
      </c>
      <c r="G270" s="9" t="s">
        <v>655</v>
      </c>
      <c r="H270" s="9" t="s">
        <v>652</v>
      </c>
      <c r="J270" s="9" t="e">
        <f>MATCH($A270, 'Spells By School'!A:A, 0)</f>
        <v>#N/A</v>
      </c>
      <c r="K270" s="9">
        <f>MATCH($A270, 'Spells By School'!B:B, 0)</f>
        <v>23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Conjuration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CO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67</v>
      </c>
      <c r="V270" s="9" t="str">
        <f>INDEX('Wand Mapping'!K:K, U270)</f>
        <v>wand_ai_650</v>
      </c>
      <c r="W270" s="9" t="str">
        <f>_xlfn.CONCAT(V270, "_", T270)</f>
        <v>wand_ai_650_CO</v>
      </c>
      <c r="Z270" s="9" t="str">
        <f>IF(ISBLANK(X270), W270, X270)</f>
        <v>wand_ai_650_CO</v>
      </c>
    </row>
    <row r="271" spans="1:26">
      <c r="A271" s="46" t="s">
        <v>172</v>
      </c>
      <c r="B271" s="9" t="s">
        <v>1297</v>
      </c>
      <c r="C271" s="9">
        <v>7</v>
      </c>
      <c r="D271" s="9">
        <v>14</v>
      </c>
      <c r="E271" s="9" t="str">
        <f>_xlfn.CONCAT(B271, RIGHT(_xlfn.CONCAT("0", D271), 2))</f>
        <v>BZ-7V14</v>
      </c>
      <c r="F271" s="9" t="s">
        <v>1266</v>
      </c>
      <c r="G271" s="9" t="s">
        <v>655</v>
      </c>
      <c r="H271" s="9" t="s">
        <v>652</v>
      </c>
      <c r="J271" s="9" t="e">
        <f>MATCH($A271, 'Spells By School'!A:A, 0)</f>
        <v>#N/A</v>
      </c>
      <c r="K271" s="9">
        <f>MATCH($A271, 'Spells By School'!B:B, 0)</f>
        <v>91</v>
      </c>
      <c r="L271" s="9" t="e">
        <f>MATCH($A271, 'Spells By School'!C:C, 0)</f>
        <v>#N/A</v>
      </c>
      <c r="M271" s="9" t="e">
        <f>MATCH($A271, 'Spells By School'!D:D, 0)</f>
        <v>#N/A</v>
      </c>
      <c r="N271" s="9" t="e">
        <f>MATCH($A271, 'Spells By School'!E:E, 0)</f>
        <v>#N/A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Conjuration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CO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31</v>
      </c>
      <c r="V271" s="9" t="str">
        <f>INDEX('Wand Mapping'!K:K, U271)</f>
        <v>wand_ai_290</v>
      </c>
      <c r="W271" s="9" t="str">
        <f>_xlfn.CONCAT(V271, "_", T271)</f>
        <v>wand_ai_290_CO</v>
      </c>
      <c r="Z271" s="9" t="str">
        <f>IF(ISBLANK(X271), W271, X271)</f>
        <v>wand_ai_290_CO</v>
      </c>
    </row>
    <row r="272" spans="1:26">
      <c r="A272" s="44" t="s">
        <v>105</v>
      </c>
      <c r="B272" s="9" t="s">
        <v>1298</v>
      </c>
      <c r="C272" s="9">
        <v>7</v>
      </c>
      <c r="D272" s="9">
        <v>14</v>
      </c>
      <c r="E272" s="9" t="str">
        <f>_xlfn.CONCAT(B272, RIGHT(_xlfn.CONCAT("0", D272), 2))</f>
        <v>BZ-7W14</v>
      </c>
      <c r="F272" s="9" t="s">
        <v>1267</v>
      </c>
      <c r="G272" s="9" t="s">
        <v>655</v>
      </c>
      <c r="H272" s="9" t="s">
        <v>652</v>
      </c>
      <c r="J272" s="9" t="e">
        <f>MATCH($A272, 'Spells By School'!A:A, 0)</f>
        <v>#N/A</v>
      </c>
      <c r="K272" s="9">
        <f>MATCH($A272, 'Spells By School'!B:B, 0)</f>
        <v>88</v>
      </c>
      <c r="L272" s="9" t="e">
        <f>MATCH($A272, 'Spells By School'!C:C, 0)</f>
        <v>#N/A</v>
      </c>
      <c r="M272" s="9" t="e">
        <f>MATCH($A272, 'Spells By School'!D:D, 0)</f>
        <v>#N/A</v>
      </c>
      <c r="N272" s="9" t="e">
        <f>MATCH($A272, 'Spells By School'!E:E, 0)</f>
        <v>#N/A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Conjuration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CO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19</v>
      </c>
      <c r="V272" s="9" t="str">
        <f>INDEX('Wand Mapping'!K:K, U272)</f>
        <v>wand_ai_170</v>
      </c>
      <c r="W272" s="9" t="str">
        <f>_xlfn.CONCAT(V272, "_", T272)</f>
        <v>wand_ai_170_CO</v>
      </c>
      <c r="Z272" s="9" t="str">
        <f>IF(ISBLANK(X272), W272, X272)</f>
        <v>wand_ai_170_CO</v>
      </c>
    </row>
    <row r="273" spans="1:26">
      <c r="A273" s="9" t="s">
        <v>323</v>
      </c>
      <c r="B273" s="9" t="s">
        <v>1299</v>
      </c>
      <c r="C273" s="9">
        <v>7</v>
      </c>
      <c r="D273" s="9">
        <v>14</v>
      </c>
      <c r="E273" s="9" t="str">
        <f>_xlfn.CONCAT(B273, RIGHT(_xlfn.CONCAT("0", D273), 2))</f>
        <v>BZ-7X14</v>
      </c>
      <c r="F273" s="9" t="s">
        <v>1268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>
        <f>MATCH($A273, 'Spells By School'!D:D, 0)</f>
        <v>20</v>
      </c>
      <c r="N273" s="9" t="e">
        <f>MATCH($A273, 'Spells By School'!E:E, 0)</f>
        <v>#N/A</v>
      </c>
      <c r="O273" s="9" t="e">
        <f>MATCH($A273, 'Spells By School'!F:F, 0)</f>
        <v>#N/A</v>
      </c>
      <c r="P273" s="9" t="e">
        <f ca="1">MATCH($A273, 'Spells By School'!G:G, 0)</f>
        <v>#N/A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>IF(ISNA($J273), IF(ISNA($K273), IF(ISNA($L273), IF(ISNA($M273), IF(ISNA($N273), IF(ISNA($O273), IF(ISNA($P273), IF(ISNA($Q273), IF(ISNA($R273), "###error###", R$1),Q$1),P$1),O$1),N$1),M$1),L$1),K$1),J$1)</f>
        <v>Transmutation</v>
      </c>
      <c r="T273" s="9" t="str">
        <f>IF(ISNA($J273), IF(ISNA($K273), IF(ISNA($L273), IF(ISNA($M273), IF(ISNA($N273), IF(ISNA($O273), IF(ISNA($P273), IF(ISNA($Q273), IF(ISNA($R273), "###error###", "WM"),"IL"),"NE"),"EN"),"EV"),"TR"),"DI"),"CO"),"AB")</f>
        <v>TR</v>
      </c>
      <c r="U273" s="9">
        <f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53</v>
      </c>
      <c r="V273" s="9" t="str">
        <f>INDEX('Wand Mapping'!K:K, U273)</f>
        <v>wand_ai_510</v>
      </c>
      <c r="W273" s="9" t="str">
        <f>_xlfn.CONCAT(V273, "_", T273)</f>
        <v>wand_ai_510_TR</v>
      </c>
      <c r="Z273" s="9" t="str">
        <f>IF(ISBLANK(X273), W273, X273)</f>
        <v>wand_ai_510_TR</v>
      </c>
    </row>
    <row r="274" spans="1:26">
      <c r="A274" s="9" t="s">
        <v>91</v>
      </c>
      <c r="B274" s="9" t="s">
        <v>1300</v>
      </c>
      <c r="C274" s="9">
        <v>7</v>
      </c>
      <c r="D274" s="9">
        <v>14</v>
      </c>
      <c r="E274" s="9" t="str">
        <f>_xlfn.CONCAT(B274, RIGHT(_xlfn.CONCAT("0", D274), 2))</f>
        <v>BZ-7Y14</v>
      </c>
      <c r="F274" s="9" t="s">
        <v>1269</v>
      </c>
      <c r="G274" s="9" t="s">
        <v>655</v>
      </c>
      <c r="H274" s="9" t="s">
        <v>652</v>
      </c>
      <c r="J274" s="9" t="e">
        <f>MATCH($A274, 'Spells By School'!A:A, 0)</f>
        <v>#N/A</v>
      </c>
      <c r="K274" s="9" t="e">
        <f>MATCH($A274, 'Spells By School'!B:B, 0)</f>
        <v>#N/A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>
        <f ca="1">MATCH($A274, 'Spells By School'!G:G, 0)</f>
        <v>48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 ca="1">IF(ISNA($J274), IF(ISNA($K274), IF(ISNA($L274), IF(ISNA($M274), IF(ISNA($N274), IF(ISNA($O274), IF(ISNA($P274), IF(ISNA($Q274), IF(ISNA($R274), "###error###", R$1),Q$1),P$1),O$1),N$1),M$1),L$1),K$1),J$1)</f>
        <v>Necromancy</v>
      </c>
      <c r="T274" s="9" t="str">
        <f ca="1">IF(ISNA($J274), IF(ISNA($K274), IF(ISNA($L274), IF(ISNA($M274), IF(ISNA($N274), IF(ISNA($O274), IF(ISNA($P274), IF(ISNA($Q274), IF(ISNA($R274), "###error###", "WM"),"IL"),"NE"),"EN"),"EV"),"TR"),"DI"),"CO"),"AB")</f>
        <v>NE</v>
      </c>
      <c r="U274" s="9">
        <f ca="1"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16</v>
      </c>
      <c r="V274" s="9" t="str">
        <f ca="1">INDEX('Wand Mapping'!K:K, U274)</f>
        <v>wand_ai_140</v>
      </c>
      <c r="W274" s="9" t="str">
        <f ca="1">_xlfn.CONCAT(V274, "_", T274)</f>
        <v>wand_ai_140_NE</v>
      </c>
      <c r="Z274" s="9" t="str">
        <f ca="1">IF(ISBLANK(X274), W274, X274)</f>
        <v>wand_ai_140_NE</v>
      </c>
    </row>
    <row r="275" spans="1:26">
      <c r="A275" s="9" t="s">
        <v>268</v>
      </c>
      <c r="B275" s="9" t="s">
        <v>1301</v>
      </c>
      <c r="C275" s="9">
        <v>7</v>
      </c>
      <c r="D275" s="9">
        <v>14</v>
      </c>
      <c r="E275" s="9" t="str">
        <f>_xlfn.CONCAT(B275, RIGHT(_xlfn.CONCAT("0", D275), 2))</f>
        <v>BZ-7Z14</v>
      </c>
      <c r="F275" s="9" t="s">
        <v>1270</v>
      </c>
      <c r="G275" s="9" t="s">
        <v>655</v>
      </c>
      <c r="H275" s="9" t="s">
        <v>652</v>
      </c>
      <c r="J275" s="9" t="e">
        <f>MATCH($A275, 'Spells By School'!A:A, 0)</f>
        <v>#N/A</v>
      </c>
      <c r="K275" s="9" t="e">
        <f>MATCH($A275, 'Spells By School'!B:B, 0)</f>
        <v>#N/A</v>
      </c>
      <c r="L275" s="9" t="e">
        <f>MATCH($A275, 'Spells By School'!C:C, 0)</f>
        <v>#N/A</v>
      </c>
      <c r="M275" s="9">
        <f>MATCH($A275, 'Spells By School'!D:D, 0)</f>
        <v>24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Transmutation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TR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45</v>
      </c>
      <c r="V275" s="9" t="str">
        <f>INDEX('Wand Mapping'!K:K, U275)</f>
        <v>wand_ai_430</v>
      </c>
      <c r="W275" s="9" t="str">
        <f>_xlfn.CONCAT(V275, "_", T275)</f>
        <v>wand_ai_430_TR</v>
      </c>
      <c r="Z275" s="9" t="str">
        <f>IF(ISBLANK(X275), W275, X275)</f>
        <v>wand_ai_430_TR</v>
      </c>
    </row>
    <row r="276" spans="1:26">
      <c r="A276" s="9" t="s">
        <v>479</v>
      </c>
      <c r="B276" s="9" t="s">
        <v>772</v>
      </c>
      <c r="C276" s="9">
        <v>8</v>
      </c>
      <c r="D276" s="9">
        <v>16</v>
      </c>
      <c r="E276" s="9" t="str">
        <f>_xlfn.CONCAT(B276, RIGHT(_xlfn.CONCAT("0", D276), 2))</f>
        <v>BZ-8116</v>
      </c>
      <c r="F276" s="9" t="s">
        <v>1303</v>
      </c>
      <c r="G276" s="9" t="s">
        <v>655</v>
      </c>
      <c r="H276" s="9" t="s">
        <v>652</v>
      </c>
      <c r="J276" s="9">
        <f>MATCH($A276, 'Spells By School'!A:A, 0)</f>
        <v>43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 t="e">
        <f>MATCH($A276, 'Spells By School'!E:E, 0)</f>
        <v>#N/A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Abjuration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AB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78</v>
      </c>
      <c r="V276" s="9" t="str">
        <f>INDEX('Wand Mapping'!K:K, U276)</f>
        <v>wand_ai_760</v>
      </c>
      <c r="W276" s="9" t="str">
        <f>_xlfn.CONCAT(V276, "_", T276)</f>
        <v>wand_ai_760_AB</v>
      </c>
      <c r="Z276" s="9" t="str">
        <f>IF(ISBLANK(X276), W276, X276)</f>
        <v>wand_ai_760_AB</v>
      </c>
    </row>
    <row r="277" spans="1:26">
      <c r="A277" s="9" t="s">
        <v>286</v>
      </c>
      <c r="B277" s="9" t="s">
        <v>773</v>
      </c>
      <c r="C277" s="9">
        <v>8</v>
      </c>
      <c r="D277" s="9">
        <v>16</v>
      </c>
      <c r="E277" s="9" t="str">
        <f>_xlfn.CONCAT(B277, RIGHT(_xlfn.CONCAT("0", D277), 2))</f>
        <v>BZ-8216</v>
      </c>
      <c r="F277" s="9" t="s">
        <v>1304</v>
      </c>
      <c r="G277" s="9" t="s">
        <v>655</v>
      </c>
      <c r="H277" s="9" t="s">
        <v>652</v>
      </c>
      <c r="J277" s="9" t="e">
        <f>MATCH($A277, 'Spells By School'!A:A, 0)</f>
        <v>#N/A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>
        <f>MATCH($A277, 'Spells By School'!H:H, 0)</f>
        <v>28</v>
      </c>
      <c r="R277" s="9" t="e">
        <f>MATCH($A277, 'Spells By School'!I:I, 0)</f>
        <v>#N/A</v>
      </c>
      <c r="S277" s="9" t="str">
        <f ca="1">IF(ISNA($J277), IF(ISNA($K277), IF(ISNA($L277), IF(ISNA($M277), IF(ISNA($N277), IF(ISNA($O277), IF(ISNA($P277), IF(ISNA($Q277), IF(ISNA($R277), "###error###", R$1),Q$1),P$1),O$1),N$1),M$1),L$1),K$1),J$1)</f>
        <v>Illusion</v>
      </c>
      <c r="T277" s="9" t="str">
        <f ca="1">IF(ISNA($J277), IF(ISNA($K277), IF(ISNA($L277), IF(ISNA($M277), IF(ISNA($N277), IF(ISNA($O277), IF(ISNA($P277), IF(ISNA($Q277), IF(ISNA($R277), "###error###", "WM"),"IL"),"NE"),"EN"),"EV"),"TR"),"DI"),"CO"),"AB")</f>
        <v>IL</v>
      </c>
      <c r="U277" s="9">
        <f ca="1"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47</v>
      </c>
      <c r="V277" s="9" t="str">
        <f ca="1">INDEX('Wand Mapping'!K:K, U277)</f>
        <v>wand_ai_450</v>
      </c>
      <c r="W277" s="9" t="str">
        <f ca="1">_xlfn.CONCAT(V277, "_", T277)</f>
        <v>wand_ai_450_IL</v>
      </c>
      <c r="Z277" s="9" t="str">
        <f ca="1">IF(ISBLANK(X277), W277, X277)</f>
        <v>wand_ai_450_IL</v>
      </c>
    </row>
    <row r="278" spans="1:26">
      <c r="A278" s="9" t="s">
        <v>28</v>
      </c>
      <c r="B278" s="9" t="s">
        <v>774</v>
      </c>
      <c r="C278" s="9">
        <v>8</v>
      </c>
      <c r="D278" s="9">
        <v>16</v>
      </c>
      <c r="E278" s="9" t="str">
        <f>_xlfn.CONCAT(B278, RIGHT(_xlfn.CONCAT("0", D278), 2))</f>
        <v>BZ-8316</v>
      </c>
      <c r="F278" s="9" t="s">
        <v>1305</v>
      </c>
      <c r="G278" s="9" t="s">
        <v>655</v>
      </c>
      <c r="H278" s="9" t="s">
        <v>652</v>
      </c>
      <c r="J278" s="9">
        <f>MATCH($A278, 'Spells By School'!A:A, 0)</f>
        <v>38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6</v>
      </c>
      <c r="V278" s="9" t="str">
        <f>INDEX('Wand Mapping'!K:K, U278)</f>
        <v>wand_ai_040</v>
      </c>
      <c r="W278" s="9" t="str">
        <f>_xlfn.CONCAT(V278, "_", T278)</f>
        <v>wand_ai_040_AB</v>
      </c>
      <c r="Z278" s="9" t="str">
        <f>IF(ISBLANK(X278), W278, X278)</f>
        <v>wand_ai_040_AB</v>
      </c>
    </row>
    <row r="279" spans="1:26">
      <c r="A279" s="9" t="s">
        <v>187</v>
      </c>
      <c r="B279" s="9" t="s">
        <v>775</v>
      </c>
      <c r="C279" s="9">
        <v>8</v>
      </c>
      <c r="D279" s="9">
        <v>16</v>
      </c>
      <c r="E279" s="9" t="str">
        <f>_xlfn.CONCAT(B279, RIGHT(_xlfn.CONCAT("0", D279), 2))</f>
        <v>BZ-8416</v>
      </c>
      <c r="F279" s="9" t="s">
        <v>1306</v>
      </c>
      <c r="G279" s="9" t="s">
        <v>655</v>
      </c>
      <c r="H279" s="9" t="s">
        <v>652</v>
      </c>
      <c r="J279" s="9" t="e">
        <f>MATCH($A279, 'Spells By School'!A:A, 0)</f>
        <v>#N/A</v>
      </c>
      <c r="K279" s="9">
        <f>MATCH($A279, 'Spells By School'!B:B, 0)</f>
        <v>80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Conjuration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CO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33</v>
      </c>
      <c r="V279" s="9" t="str">
        <f>INDEX('Wand Mapping'!K:K, U279)</f>
        <v>wand_ai_310</v>
      </c>
      <c r="W279" s="9" t="str">
        <f>_xlfn.CONCAT(V279, "_", T279)</f>
        <v>wand_ai_310_CO</v>
      </c>
      <c r="Z279" s="9" t="str">
        <f>IF(ISBLANK(X279), W279, X279)</f>
        <v>wand_ai_310_CO</v>
      </c>
    </row>
    <row r="280" spans="1:26">
      <c r="A280" s="9" t="s">
        <v>396</v>
      </c>
      <c r="B280" s="9" t="s">
        <v>776</v>
      </c>
      <c r="C280" s="9">
        <v>8</v>
      </c>
      <c r="D280" s="9">
        <v>16</v>
      </c>
      <c r="E280" s="9" t="str">
        <f>_xlfn.CONCAT(B280, RIGHT(_xlfn.CONCAT("0", D280), 2))</f>
        <v>BZ-8516</v>
      </c>
      <c r="F280" s="9" t="s">
        <v>1307</v>
      </c>
      <c r="G280" s="9" t="s">
        <v>655</v>
      </c>
      <c r="H280" s="9" t="s">
        <v>652</v>
      </c>
      <c r="J280" s="9">
        <f>MATCH($A280, 'Spells By School'!A:A, 0)</f>
        <v>28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 t="e">
        <f>MATCH($A280, 'Spells By School'!E:E, 0)</f>
        <v>#N/A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Abjuration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AB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65</v>
      </c>
      <c r="V280" s="9" t="str">
        <f>INDEX('Wand Mapping'!K:K, U280)</f>
        <v>wand_ai_630</v>
      </c>
      <c r="W280" s="9" t="str">
        <f>_xlfn.CONCAT(V280, "_", T280)</f>
        <v>wand_ai_630_AB</v>
      </c>
      <c r="Z280" s="9" t="str">
        <f>IF(ISBLANK(X280), W280, X280)</f>
        <v>wand_ai_630_AB</v>
      </c>
    </row>
    <row r="281" spans="1:26">
      <c r="A281" s="9" t="s">
        <v>324</v>
      </c>
      <c r="B281" s="9" t="s">
        <v>777</v>
      </c>
      <c r="C281" s="9">
        <v>8</v>
      </c>
      <c r="D281" s="9">
        <v>16</v>
      </c>
      <c r="E281" s="9" t="str">
        <f>_xlfn.CONCAT(B281, RIGHT(_xlfn.CONCAT("0", D281), 2))</f>
        <v>BZ-8616</v>
      </c>
      <c r="F281" s="9" t="s">
        <v>1308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 t="e">
        <f>MATCH($A281, 'Spells By School'!D:D, 0)</f>
        <v>#N/A</v>
      </c>
      <c r="N281" s="9">
        <f>MATCH($A281, 'Spells By School'!E:E, 0)</f>
        <v>70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Invocation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EV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53</v>
      </c>
      <c r="V281" s="9" t="str">
        <f>INDEX('Wand Mapping'!K:K, U281)</f>
        <v>wand_ai_510</v>
      </c>
      <c r="W281" s="9" t="str">
        <f>_xlfn.CONCAT(V281, "_", T281)</f>
        <v>wand_ai_510_EV</v>
      </c>
      <c r="Z281" s="9" t="str">
        <f>IF(ISBLANK(X281), W281, X281)</f>
        <v>wand_ai_510_EV</v>
      </c>
    </row>
    <row r="282" spans="1:26">
      <c r="A282" s="9" t="s">
        <v>77</v>
      </c>
      <c r="B282" s="9" t="s">
        <v>778</v>
      </c>
      <c r="C282" s="9">
        <v>8</v>
      </c>
      <c r="D282" s="9">
        <v>16</v>
      </c>
      <c r="E282" s="9" t="str">
        <f>_xlfn.CONCAT(B282, RIGHT(_xlfn.CONCAT("0", D282), 2))</f>
        <v>BZ-8716</v>
      </c>
      <c r="F282" s="9" t="s">
        <v>1309</v>
      </c>
      <c r="G282" s="9" t="s">
        <v>655</v>
      </c>
      <c r="H282" s="9" t="s">
        <v>652</v>
      </c>
      <c r="J282" s="9" t="e">
        <f>MATCH($A282, 'Spells By School'!A:A, 0)</f>
        <v>#N/A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>
        <f>MATCH($A282, 'Spells By School'!E:E, 0)</f>
        <v>41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Invocation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EV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14</v>
      </c>
      <c r="V282" s="9" t="str">
        <f>INDEX('Wand Mapping'!K:K, U282)</f>
        <v>wand_ai_120</v>
      </c>
      <c r="W282" s="9" t="str">
        <f>_xlfn.CONCAT(V282, "_", T282)</f>
        <v>wand_ai_120_EV</v>
      </c>
      <c r="Z282" s="9" t="str">
        <f>IF(ISBLANK(X282), W282, X282)</f>
        <v>wand_ai_120_EV</v>
      </c>
    </row>
    <row r="283" spans="1:26">
      <c r="A283" s="9" t="s">
        <v>195</v>
      </c>
      <c r="B283" s="9" t="s">
        <v>780</v>
      </c>
      <c r="C283" s="9">
        <v>8</v>
      </c>
      <c r="D283" s="9">
        <v>16</v>
      </c>
      <c r="E283" s="9" t="str">
        <f>_xlfn.CONCAT(B283, RIGHT(_xlfn.CONCAT("0", D283), 2))</f>
        <v>BZ-8916</v>
      </c>
      <c r="F283" s="9" t="s">
        <v>1311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 t="e">
        <f>MATCH($A283, 'Spells By School'!E:E, 0)</f>
        <v>#N/A</v>
      </c>
      <c r="O283" s="9" t="e">
        <f>MATCH($A283, 'Spells By School'!F:F, 0)</f>
        <v>#N/A</v>
      </c>
      <c r="P283" s="9">
        <f ca="1">MATCH($A283, 'Spells By School'!G:G, 0)</f>
        <v>2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 ca="1">IF(ISNA($J283), IF(ISNA($K283), IF(ISNA($L283), IF(ISNA($M283), IF(ISNA($N283), IF(ISNA($O283), IF(ISNA($P283), IF(ISNA($Q283), IF(ISNA($R283), "###error###", R$1),Q$1),P$1),O$1),N$1),M$1),L$1),K$1),J$1)</f>
        <v>Necromancy</v>
      </c>
      <c r="T283" s="9" t="str">
        <f ca="1">IF(ISNA($J283), IF(ISNA($K283), IF(ISNA($L283), IF(ISNA($M283), IF(ISNA($N283), IF(ISNA($O283), IF(ISNA($P283), IF(ISNA($Q283), IF(ISNA($R283), "###error###", "WM"),"IL"),"NE"),"EN"),"EV"),"TR"),"DI"),"CO"),"AB")</f>
        <v>NE</v>
      </c>
      <c r="U283" s="9">
        <f ca="1"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34</v>
      </c>
      <c r="V283" s="9" t="str">
        <f ca="1">INDEX('Wand Mapping'!K:K, U283)</f>
        <v>wand_ai_320</v>
      </c>
      <c r="W283" s="9" t="str">
        <f ca="1">_xlfn.CONCAT(V283, "_", T283)</f>
        <v>wand_ai_320_NE</v>
      </c>
      <c r="Z283" s="9" t="str">
        <f ca="1">IF(ISBLANK(X283), W283, X283)</f>
        <v>wand_ai_320_NE</v>
      </c>
    </row>
    <row r="284" spans="1:26">
      <c r="A284" s="9" t="s">
        <v>34</v>
      </c>
      <c r="B284" s="9" t="s">
        <v>1318</v>
      </c>
      <c r="C284" s="9">
        <v>8</v>
      </c>
      <c r="D284" s="9">
        <v>16</v>
      </c>
      <c r="E284" s="9" t="str">
        <f>_xlfn.CONCAT(B284, RIGHT(_xlfn.CONCAT("0", D284), 2))</f>
        <v>BZ-8A16</v>
      </c>
      <c r="F284" s="9" t="s">
        <v>1312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46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7</v>
      </c>
      <c r="V284" s="9" t="str">
        <f>INDEX('Wand Mapping'!K:K, U284)</f>
        <v>wand_ai_050</v>
      </c>
      <c r="W284" s="9" t="str">
        <f>_xlfn.CONCAT(V284, "_", T284)</f>
        <v>wand_ai_050_CO</v>
      </c>
      <c r="Z284" s="9" t="str">
        <f>IF(ISBLANK(X284), W284, X284)</f>
        <v>wand_ai_050_CO</v>
      </c>
    </row>
    <row r="285" spans="1:26">
      <c r="A285" s="9" t="s">
        <v>487</v>
      </c>
      <c r="B285" s="9" t="s">
        <v>1319</v>
      </c>
      <c r="C285" s="9">
        <v>8</v>
      </c>
      <c r="D285" s="9">
        <v>16</v>
      </c>
      <c r="E285" s="9" t="str">
        <f>_xlfn.CONCAT(B285, RIGHT(_xlfn.CONCAT("0", D285), 2))</f>
        <v>BZ-8B16</v>
      </c>
      <c r="F285" s="9" t="s">
        <v>1313</v>
      </c>
      <c r="G285" s="9" t="s">
        <v>655</v>
      </c>
      <c r="H285" s="9" t="s">
        <v>652</v>
      </c>
      <c r="J285" s="9" t="e">
        <f>MATCH($A285, 'Spells By School'!A:A, 0)</f>
        <v>#N/A</v>
      </c>
      <c r="K285" s="9">
        <f>MATCH($A285, 'Spells By School'!B:B, 0)</f>
        <v>57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 t="e">
        <f ca="1">MATCH($A285, 'Spells By School'!G:G, 0)</f>
        <v>#N/A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>IF(ISNA($J285), IF(ISNA($K285), IF(ISNA($L285), IF(ISNA($M285), IF(ISNA($N285), IF(ISNA($O285), IF(ISNA($P285), IF(ISNA($Q285), IF(ISNA($R285), "###error###", R$1),Q$1),P$1),O$1),N$1),M$1),L$1),K$1),J$1)</f>
        <v>Conjuration</v>
      </c>
      <c r="T285" s="9" t="str">
        <f>IF(ISNA($J285), IF(ISNA($K285), IF(ISNA($L285), IF(ISNA($M285), IF(ISNA($N285), IF(ISNA($O285), IF(ISNA($P285), IF(ISNA($Q285), IF(ISNA($R285), "###error###", "WM"),"IL"),"NE"),"EN"),"EV"),"TR"),"DI"),"CO"),"AB")</f>
        <v>CO</v>
      </c>
      <c r="U285" s="9">
        <f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79</v>
      </c>
      <c r="V285" s="9" t="str">
        <f>INDEX('Wand Mapping'!K:K, U285)</f>
        <v>wand_ai_770</v>
      </c>
      <c r="W285" s="9" t="str">
        <f>_xlfn.CONCAT(V285, "_", T285)</f>
        <v>wand_ai_770_CO</v>
      </c>
      <c r="Z285" s="9" t="str">
        <f>IF(ISBLANK(X285), W285, X285)</f>
        <v>wand_ai_770_CO</v>
      </c>
    </row>
    <row r="286" spans="1:26">
      <c r="A286" s="9" t="s">
        <v>230</v>
      </c>
      <c r="B286" s="9" t="s">
        <v>1322</v>
      </c>
      <c r="C286" s="9">
        <v>8</v>
      </c>
      <c r="D286" s="9">
        <v>16</v>
      </c>
      <c r="E286" s="9" t="str">
        <f>_xlfn.CONCAT(B286, RIGHT(_xlfn.CONCAT("0", D286), 2))</f>
        <v>BZ-8E16</v>
      </c>
      <c r="F286" s="9" t="s">
        <v>1316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>
        <f>MATCH($A286, 'Spells By School'!E:E, 0)</f>
        <v>7</v>
      </c>
      <c r="O286" s="9" t="e">
        <f>MATCH($A286, 'Spells By School'!F:F, 0)</f>
        <v>#N/A</v>
      </c>
      <c r="P286" s="9" t="e">
        <f ca="1">MATCH($A286, 'Spells By School'!G:G, 0)</f>
        <v>#N/A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>IF(ISNA($J286), IF(ISNA($K286), IF(ISNA($L286), IF(ISNA($M286), IF(ISNA($N286), IF(ISNA($O286), IF(ISNA($P286), IF(ISNA($Q286), IF(ISNA($R286), "###error###", R$1),Q$1),P$1),O$1),N$1),M$1),L$1),K$1),J$1)</f>
        <v>Invocation</v>
      </c>
      <c r="T286" s="9" t="str">
        <f>IF(ISNA($J286), IF(ISNA($K286), IF(ISNA($L286), IF(ISNA($M286), IF(ISNA($N286), IF(ISNA($O286), IF(ISNA($P286), IF(ISNA($Q286), IF(ISNA($R286), "###error###", "WM"),"IL"),"NE"),"EN"),"EV"),"TR"),"DI"),"CO"),"AB")</f>
        <v>EV</v>
      </c>
      <c r="U286" s="9">
        <f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40</v>
      </c>
      <c r="V286" s="9" t="str">
        <f>INDEX('Wand Mapping'!K:K, U286)</f>
        <v>wand_ai_380</v>
      </c>
      <c r="W286" s="9" t="str">
        <f>_xlfn.CONCAT(V286, "_", T286)</f>
        <v>wand_ai_380_EV</v>
      </c>
      <c r="Z286" s="9" t="str">
        <f>IF(ISBLANK(X286), W286, X286)</f>
        <v>wand_ai_380_EV</v>
      </c>
    </row>
    <row r="287" spans="1:26">
      <c r="A287" s="9" t="s">
        <v>601</v>
      </c>
      <c r="B287" s="9" t="s">
        <v>781</v>
      </c>
      <c r="C287" s="9">
        <v>9</v>
      </c>
      <c r="D287" s="9">
        <v>18</v>
      </c>
      <c r="E287" s="9" t="str">
        <f>_xlfn.CONCAT(B287, RIGHT(_xlfn.CONCAT("0", D287), 2))</f>
        <v>BZ-9018</v>
      </c>
      <c r="F287" s="9" t="s">
        <v>1323</v>
      </c>
      <c r="G287" s="9" t="s">
        <v>655</v>
      </c>
      <c r="H287" s="9" t="s">
        <v>652</v>
      </c>
      <c r="J287" s="9">
        <f>MATCH($A287, 'Spells By School'!A:A, 0)</f>
        <v>72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 t="e">
        <f>MATCH($A287, 'Spells By School'!E:E, 0)</f>
        <v>#N/A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Abjuration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AB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96</v>
      </c>
      <c r="V287" s="9" t="str">
        <f>INDEX('Wand Mapping'!K:K, U287)</f>
        <v>wand_ai_940</v>
      </c>
      <c r="W287" s="9" t="str">
        <f>_xlfn.CONCAT(V287, "_", T287)</f>
        <v>wand_ai_940_AB</v>
      </c>
      <c r="Z287" s="9" t="str">
        <f>IF(ISBLANK(X287), W287, X287)</f>
        <v>wand_ai_940_AB</v>
      </c>
    </row>
    <row r="288" spans="1:26">
      <c r="A288" s="9" t="s">
        <v>38</v>
      </c>
      <c r="B288" s="9" t="s">
        <v>782</v>
      </c>
      <c r="C288" s="9">
        <v>9</v>
      </c>
      <c r="D288" s="9">
        <v>18</v>
      </c>
      <c r="E288" s="9" t="str">
        <f>_xlfn.CONCAT(B288, RIGHT(_xlfn.CONCAT("0", D288), 2))</f>
        <v>BZ-9118</v>
      </c>
      <c r="F288" s="9" t="s">
        <v>1324</v>
      </c>
      <c r="G288" s="9" t="s">
        <v>655</v>
      </c>
      <c r="H288" s="9" t="s">
        <v>652</v>
      </c>
      <c r="J288" s="9">
        <f>MATCH($A288, 'Spells By School'!A:A, 0)</f>
        <v>74</v>
      </c>
      <c r="K288" s="9" t="e">
        <f>MATCH($A288, 'Spells By School'!B:B, 0)</f>
        <v>#N/A</v>
      </c>
      <c r="L288" s="9" t="e">
        <f>MATCH($A288, 'Spells By School'!C:C, 0)</f>
        <v>#N/A</v>
      </c>
      <c r="M288" s="9" t="e">
        <f>MATCH($A288, 'Spells By School'!D:D, 0)</f>
        <v>#N/A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Abjuration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AB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8</v>
      </c>
      <c r="V288" s="9" t="str">
        <f>INDEX('Wand Mapping'!K:K, U288)</f>
        <v>wand_ai_060</v>
      </c>
      <c r="W288" s="9" t="str">
        <f>_xlfn.CONCAT(V288, "_", T288)</f>
        <v>wand_ai_060_AB</v>
      </c>
      <c r="Z288" s="9" t="str">
        <f>IF(ISBLANK(X288), W288, X288)</f>
        <v>wand_ai_060_AB</v>
      </c>
    </row>
    <row r="289" spans="1:26">
      <c r="A289" s="9" t="s">
        <v>265</v>
      </c>
      <c r="B289" s="9" t="s">
        <v>784</v>
      </c>
      <c r="C289" s="9">
        <v>9</v>
      </c>
      <c r="D289" s="9">
        <v>18</v>
      </c>
      <c r="E289" s="9" t="str">
        <f>_xlfn.CONCAT(B289, RIGHT(_xlfn.CONCAT("0", D289), 2))</f>
        <v>BZ-9318</v>
      </c>
      <c r="F289" s="9" t="s">
        <v>1326</v>
      </c>
      <c r="G289" s="9" t="s">
        <v>655</v>
      </c>
      <c r="H289" s="9" t="s">
        <v>652</v>
      </c>
      <c r="J289" s="9">
        <f>MATCH($A289, 'Spells By School'!A:A, 0)</f>
        <v>3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45</v>
      </c>
      <c r="V289" s="9" t="str">
        <f>INDEX('Wand Mapping'!K:K, U289)</f>
        <v>wand_ai_430</v>
      </c>
      <c r="W289" s="9" t="str">
        <f>_xlfn.CONCAT(V289, "_", T289)</f>
        <v>wand_ai_430_AB</v>
      </c>
      <c r="Z289" s="9" t="str">
        <f>IF(ISBLANK(X289), W289, X289)</f>
        <v>wand_ai_430_AB</v>
      </c>
    </row>
    <row r="290" spans="1:26">
      <c r="A290" s="9" t="s">
        <v>90</v>
      </c>
      <c r="B290" s="9" t="s">
        <v>785</v>
      </c>
      <c r="C290" s="9">
        <v>9</v>
      </c>
      <c r="D290" s="9">
        <v>18</v>
      </c>
      <c r="E290" s="9" t="str">
        <f>_xlfn.CONCAT(B290, RIGHT(_xlfn.CONCAT("0", D290), 2))</f>
        <v>BZ-9418</v>
      </c>
      <c r="F290" s="9" t="s">
        <v>1327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12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16</v>
      </c>
      <c r="V290" s="9" t="str">
        <f>INDEX('Wand Mapping'!K:K, U290)</f>
        <v>wand_ai_140</v>
      </c>
      <c r="W290" s="9" t="str">
        <f>_xlfn.CONCAT(V290, "_", T290)</f>
        <v>wand_ai_140_EV</v>
      </c>
      <c r="Z290" s="9" t="str">
        <f>IF(ISBLANK(X290), W290, X290)</f>
        <v>wand_ai_140_EV</v>
      </c>
    </row>
    <row r="291" spans="1:26">
      <c r="A291" s="9" t="s">
        <v>466</v>
      </c>
      <c r="B291" s="9" t="s">
        <v>786</v>
      </c>
      <c r="C291" s="9">
        <v>9</v>
      </c>
      <c r="D291" s="9">
        <v>18</v>
      </c>
      <c r="E291" s="9" t="str">
        <f>_xlfn.CONCAT(B291, RIGHT(_xlfn.CONCAT("0", D291), 2))</f>
        <v>BZ-9518</v>
      </c>
      <c r="F291" s="9" t="s">
        <v>1328</v>
      </c>
      <c r="G291" s="9" t="s">
        <v>655</v>
      </c>
      <c r="H291" s="9" t="s">
        <v>652</v>
      </c>
      <c r="J291" s="9" t="e">
        <f>MATCH($A291, 'Spells By School'!A:A, 0)</f>
        <v>#N/A</v>
      </c>
      <c r="K291" s="9" t="e">
        <f>MATCH($A291, 'Spells By School'!B:B, 0)</f>
        <v>#N/A</v>
      </c>
      <c r="L291" s="9" t="e">
        <f>MATCH($A291, 'Spells By School'!C:C, 0)</f>
        <v>#N/A</v>
      </c>
      <c r="M291" s="9">
        <f>MATCH($A291, 'Spells By School'!D:D, 0)</f>
        <v>87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Transmutation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TR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76</v>
      </c>
      <c r="V291" s="9" t="str">
        <f>INDEX('Wand Mapping'!K:K, U291)</f>
        <v>wand_ai_740</v>
      </c>
      <c r="W291" s="9" t="str">
        <f>_xlfn.CONCAT(V291, "_", T291)</f>
        <v>wand_ai_740_TR</v>
      </c>
      <c r="Z291" s="9" t="str">
        <f>IF(ISBLANK(X291), W291, X291)</f>
        <v>wand_ai_740_TR</v>
      </c>
    </row>
    <row r="292" spans="1:26">
      <c r="A292" s="9" t="s">
        <v>186</v>
      </c>
      <c r="B292" s="9" t="s">
        <v>787</v>
      </c>
      <c r="C292" s="9">
        <v>9</v>
      </c>
      <c r="D292" s="9">
        <v>18</v>
      </c>
      <c r="E292" s="9" t="str">
        <f>_xlfn.CONCAT(B292, RIGHT(_xlfn.CONCAT("0", D292), 2))</f>
        <v>BZ-9618</v>
      </c>
      <c r="F292" s="9" t="s">
        <v>1329</v>
      </c>
      <c r="G292" s="9" t="s">
        <v>655</v>
      </c>
      <c r="H292" s="9" t="s">
        <v>652</v>
      </c>
      <c r="J292" s="9">
        <f>MATCH($A292, 'Spells By School'!A:A, 0)</f>
        <v>26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 t="e">
        <f>MATCH($A292, 'Spells By School'!E:E, 0)</f>
        <v>#N/A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Abjuration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AB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33</v>
      </c>
      <c r="V292" s="9" t="str">
        <f>INDEX('Wand Mapping'!K:K, U292)</f>
        <v>wand_ai_310</v>
      </c>
      <c r="W292" s="9" t="str">
        <f>_xlfn.CONCAT(V292, "_", T292)</f>
        <v>wand_ai_310_AB</v>
      </c>
      <c r="Z292" s="9" t="str">
        <f>IF(ISBLANK(X292), W292, X292)</f>
        <v>wand_ai_310_AB</v>
      </c>
    </row>
    <row r="293" spans="1:26">
      <c r="A293" s="9" t="s">
        <v>450</v>
      </c>
      <c r="B293" s="9" t="s">
        <v>788</v>
      </c>
      <c r="C293" s="9">
        <v>9</v>
      </c>
      <c r="D293" s="9">
        <v>18</v>
      </c>
      <c r="E293" s="9" t="str">
        <f>_xlfn.CONCAT(B293, RIGHT(_xlfn.CONCAT("0", D293), 2))</f>
        <v>BZ-9718</v>
      </c>
      <c r="F293" s="9" t="s">
        <v>1330</v>
      </c>
      <c r="G293" s="9" t="s">
        <v>655</v>
      </c>
      <c r="H293" s="9" t="s">
        <v>652</v>
      </c>
      <c r="J293" s="9" t="e">
        <f>MATCH($A293, 'Spells By School'!A:A, 0)</f>
        <v>#N/A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>
        <f>MATCH($A293, 'Spells By School'!E:E, 0)</f>
        <v>51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Invocation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EV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73</v>
      </c>
      <c r="V293" s="9" t="str">
        <f>INDEX('Wand Mapping'!K:K, U293)</f>
        <v>wand_ai_710</v>
      </c>
      <c r="W293" s="9" t="str">
        <f>_xlfn.CONCAT(V293, "_", T293)</f>
        <v>wand_ai_710_EV</v>
      </c>
      <c r="Z293" s="9" t="str">
        <f>IF(ISBLANK(X293), W293, X293)</f>
        <v>wand_ai_710_EV</v>
      </c>
    </row>
    <row r="294" spans="1:26">
      <c r="A294" s="9" t="s">
        <v>74</v>
      </c>
      <c r="B294" s="9" t="s">
        <v>789</v>
      </c>
      <c r="C294" s="9">
        <v>9</v>
      </c>
      <c r="D294" s="9">
        <v>18</v>
      </c>
      <c r="E294" s="9" t="str">
        <f>_xlfn.CONCAT(B294, RIGHT(_xlfn.CONCAT("0", D294), 2))</f>
        <v>BZ-9818</v>
      </c>
      <c r="F294" s="9" t="s">
        <v>1331</v>
      </c>
      <c r="G294" s="9" t="s">
        <v>655</v>
      </c>
      <c r="H294" s="9" t="s">
        <v>652</v>
      </c>
      <c r="J294" s="9" t="e">
        <f>MATCH($A294, 'Spells By School'!A:A, 0)</f>
        <v>#N/A</v>
      </c>
      <c r="K294" s="9">
        <f>MATCH($A294, 'Spells By School'!B:B, 0)</f>
        <v>60</v>
      </c>
      <c r="L294" s="9" t="e">
        <f>MATCH($A294, 'Spells By School'!C:C, 0)</f>
        <v>#N/A</v>
      </c>
      <c r="M294" s="9" t="e">
        <f>MATCH($A294, 'Spells By School'!D:D, 0)</f>
        <v>#N/A</v>
      </c>
      <c r="N294" s="9" t="e">
        <f>MATCH($A294, 'Spells By School'!E:E, 0)</f>
        <v>#N/A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Conjuration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CO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14</v>
      </c>
      <c r="V294" s="9" t="str">
        <f>INDEX('Wand Mapping'!K:K, U294)</f>
        <v>wand_ai_120</v>
      </c>
      <c r="W294" s="9" t="str">
        <f>_xlfn.CONCAT(V294, "_", T294)</f>
        <v>wand_ai_120_CO</v>
      </c>
      <c r="Z294" s="9" t="str">
        <f>IF(ISBLANK(X294), W294, X294)</f>
        <v>wand_ai_120_CO</v>
      </c>
    </row>
    <row r="295" spans="1:26">
      <c r="A295" s="9" t="s">
        <v>177</v>
      </c>
      <c r="B295" s="9" t="s">
        <v>790</v>
      </c>
      <c r="C295" s="9">
        <v>9</v>
      </c>
      <c r="D295" s="9">
        <v>18</v>
      </c>
      <c r="E295" s="9" t="str">
        <f>_xlfn.CONCAT(B295, RIGHT(_xlfn.CONCAT("0", D295), 2))</f>
        <v>BZ-9918</v>
      </c>
      <c r="F295" s="9" t="s">
        <v>1332</v>
      </c>
      <c r="G295" s="9" t="s">
        <v>655</v>
      </c>
      <c r="H295" s="9" t="s">
        <v>652</v>
      </c>
      <c r="J295" s="9" t="e">
        <f>MATCH($A295, 'Spells By School'!A:A, 0)</f>
        <v>#N/A</v>
      </c>
      <c r="K295" s="9" t="e">
        <f>MATCH($A295, 'Spells By School'!B:B, 0)</f>
        <v>#N/A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>
        <f ca="1">MATCH($A295, 'Spells By School'!G:G, 0)</f>
        <v>77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 ca="1">IF(ISNA($J295), IF(ISNA($K295), IF(ISNA($L295), IF(ISNA($M295), IF(ISNA($N295), IF(ISNA($O295), IF(ISNA($P295), IF(ISNA($Q295), IF(ISNA($R295), "###error###", R$1),Q$1),P$1),O$1),N$1),M$1),L$1),K$1),J$1)</f>
        <v>Necromancy</v>
      </c>
      <c r="T295" s="9" t="str">
        <f ca="1">IF(ISNA($J295), IF(ISNA($K295), IF(ISNA($L295), IF(ISNA($M295), IF(ISNA($N295), IF(ISNA($O295), IF(ISNA($P295), IF(ISNA($Q295), IF(ISNA($R295), "###error###", "WM"),"IL"),"NE"),"EN"),"EV"),"TR"),"DI"),"CO"),"AB")</f>
        <v>NE</v>
      </c>
      <c r="U295" s="9">
        <f ca="1"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31</v>
      </c>
      <c r="V295" s="9" t="str">
        <f ca="1">INDEX('Wand Mapping'!K:K, U295)</f>
        <v>wand_ai_290</v>
      </c>
      <c r="W295" s="9" t="str">
        <f ca="1">_xlfn.CONCAT(V295, "_", T295)</f>
        <v>wand_ai_290_NE</v>
      </c>
      <c r="Z295" s="9" t="str">
        <f ca="1">IF(ISBLANK(X295), W295, X295)</f>
        <v>wand_ai_290_NE</v>
      </c>
    </row>
    <row r="296" spans="1:26">
      <c r="A296" s="27" t="s">
        <v>599</v>
      </c>
      <c r="B296" s="9" t="s">
        <v>1339</v>
      </c>
      <c r="C296" s="9">
        <v>9</v>
      </c>
      <c r="D296" s="9">
        <v>18</v>
      </c>
      <c r="E296" s="9" t="str">
        <f>_xlfn.CONCAT(B296, RIGHT(_xlfn.CONCAT("0", D296), 2))</f>
        <v>BZ-9A18</v>
      </c>
      <c r="F296" s="9" t="s">
        <v>1333</v>
      </c>
      <c r="G296" s="9" t="s">
        <v>655</v>
      </c>
      <c r="H296" s="9" t="s">
        <v>652</v>
      </c>
      <c r="J296" s="9" t="e">
        <f>MATCH($A296, 'Spells By School'!A:A, 0)</f>
        <v>#N/A</v>
      </c>
      <c r="K296" s="9" t="e">
        <f>MATCH($A296, 'Spells By School'!B:B, 0)</f>
        <v>#N/A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>
        <f ca="1">MATCH($A296, 'Spells By School'!G:G, 0)</f>
        <v>27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 ca="1">IF(ISNA($J296), IF(ISNA($K296), IF(ISNA($L296), IF(ISNA($M296), IF(ISNA($N296), IF(ISNA($O296), IF(ISNA($P296), IF(ISNA($Q296), IF(ISNA($R296), "###error###", R$1),Q$1),P$1),O$1),N$1),M$1),L$1),K$1),J$1)</f>
        <v>Necromancy</v>
      </c>
      <c r="T296" s="9" t="str">
        <f ca="1">IF(ISNA($J296), IF(ISNA($K296), IF(ISNA($L296), IF(ISNA($M296), IF(ISNA($N296), IF(ISNA($O296), IF(ISNA($P296), IF(ISNA($Q296), IF(ISNA($R296), "###error###", "WM"),"IL"),"NE"),"EN"),"EV"),"TR"),"DI"),"CO"),"AB")</f>
        <v>NE</v>
      </c>
      <c r="U296" s="9">
        <f ca="1"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95</v>
      </c>
      <c r="V296" s="9" t="str">
        <f ca="1">INDEX('Wand Mapping'!K:K, U296)</f>
        <v>wand_ai_930</v>
      </c>
      <c r="W296" s="9" t="str">
        <f ca="1">_xlfn.CONCAT(V296, "_", T296)</f>
        <v>wand_ai_930_NE</v>
      </c>
      <c r="Y296" s="9" t="s">
        <v>1982</v>
      </c>
      <c r="Z296" s="9" t="str">
        <f ca="1">IF(ISBLANK(X296), W296, X296)</f>
        <v>wand_ai_930_NE</v>
      </c>
    </row>
    <row r="297" spans="1:26">
      <c r="A297" s="9" t="s">
        <v>12</v>
      </c>
      <c r="B297" s="9" t="s">
        <v>1340</v>
      </c>
      <c r="C297" s="9">
        <v>9</v>
      </c>
      <c r="D297" s="9">
        <v>18</v>
      </c>
      <c r="E297" s="9" t="str">
        <f>_xlfn.CONCAT(B297, RIGHT(_xlfn.CONCAT("0", D297), 2))</f>
        <v>BZ-9B18</v>
      </c>
      <c r="F297" s="9" t="s">
        <v>1334</v>
      </c>
      <c r="G297" s="9" t="s">
        <v>655</v>
      </c>
      <c r="H297" s="9" t="s">
        <v>652</v>
      </c>
      <c r="J297" s="9" t="e">
        <f>MATCH($A297, 'Spells By School'!A:A, 0)</f>
        <v>#N/A</v>
      </c>
      <c r="K297" s="9" t="e">
        <f>MATCH($A297, 'Spells By School'!B:B, 0)</f>
        <v>#N/A</v>
      </c>
      <c r="L297" s="9" t="e">
        <f>MATCH($A297, 'Spells By School'!C:C, 0)</f>
        <v>#N/A</v>
      </c>
      <c r="M297" s="9" t="e">
        <f>MATCH($A297, 'Spells By School'!D:D, 0)</f>
        <v>#N/A</v>
      </c>
      <c r="N297" s="9">
        <f>MATCH($A297, 'Spells By School'!E:E, 0)</f>
        <v>9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Invocation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EV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2</v>
      </c>
      <c r="V297" s="9" t="str">
        <f>INDEX('Wand Mapping'!K:K, U297)</f>
        <v>wand_ai_000</v>
      </c>
      <c r="W297" s="9" t="str">
        <f>_xlfn.CONCAT(V297, "_", T297)</f>
        <v>wand_ai_000_EV</v>
      </c>
      <c r="Z297" s="9" t="str">
        <f>IF(ISBLANK(X297), W297, X297)</f>
        <v>wand_ai_000_EV</v>
      </c>
    </row>
    <row r="298" spans="1:26">
      <c r="A298" s="9" t="s">
        <v>290</v>
      </c>
      <c r="B298" s="9" t="s">
        <v>1341</v>
      </c>
      <c r="C298" s="9">
        <v>9</v>
      </c>
      <c r="D298" s="9">
        <v>18</v>
      </c>
      <c r="E298" s="9" t="str">
        <f>_xlfn.CONCAT(B298, RIGHT(_xlfn.CONCAT("0", D298), 2))</f>
        <v>BZ-9C18</v>
      </c>
      <c r="F298" s="9" t="s">
        <v>1335</v>
      </c>
      <c r="G298" s="9" t="s">
        <v>655</v>
      </c>
      <c r="H298" s="9" t="s">
        <v>652</v>
      </c>
      <c r="J298" s="9" t="e">
        <f>MATCH($A298, 'Spells By School'!A:A, 0)</f>
        <v>#N/A</v>
      </c>
      <c r="K298" s="9" t="e">
        <f>MATCH($A298, 'Spells By School'!B:B, 0)</f>
        <v>#N/A</v>
      </c>
      <c r="L298" s="9" t="e">
        <f>MATCH($A298, 'Spells By School'!C:C, 0)</f>
        <v>#N/A</v>
      </c>
      <c r="M298" s="9">
        <f>MATCH($A298, 'Spells By School'!D:D, 0)</f>
        <v>61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Transmutation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TR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48</v>
      </c>
      <c r="V298" s="9" t="str">
        <f>INDEX('Wand Mapping'!K:K, U298)</f>
        <v>wand_ai_460</v>
      </c>
      <c r="W298" s="9" t="str">
        <f>_xlfn.CONCAT(V298, "_", T298)</f>
        <v>wand_ai_460_TR</v>
      </c>
      <c r="Z298" s="9" t="str">
        <f>IF(ISBLANK(X298), W298, X298)</f>
        <v>wand_ai_460_TR</v>
      </c>
    </row>
    <row r="299" spans="1:26">
      <c r="A299" s="9" t="s">
        <v>179</v>
      </c>
      <c r="B299" s="9" t="s">
        <v>1342</v>
      </c>
      <c r="C299" s="9">
        <v>9</v>
      </c>
      <c r="D299" s="9">
        <v>18</v>
      </c>
      <c r="E299" s="9" t="str">
        <f>_xlfn.CONCAT(B299, RIGHT(_xlfn.CONCAT("0", D299), 2))</f>
        <v>BZ-9D18</v>
      </c>
      <c r="F299" s="9" t="s">
        <v>1336</v>
      </c>
      <c r="G299" s="9" t="s">
        <v>655</v>
      </c>
      <c r="H299" s="9" t="s">
        <v>652</v>
      </c>
      <c r="J299" s="9">
        <f>MATCH($A299, 'Spells By School'!A:A, 0)</f>
        <v>19</v>
      </c>
      <c r="K299" s="9" t="e">
        <f>MATCH($A299, 'Spells By School'!B:B, 0)</f>
        <v>#N/A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Abjuration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AB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32</v>
      </c>
      <c r="V299" s="9" t="str">
        <f>INDEX('Wand Mapping'!K:K, U299)</f>
        <v>wand_ai_300</v>
      </c>
      <c r="W299" s="9" t="str">
        <f>_xlfn.CONCAT(V299, "_", T299)</f>
        <v>wand_ai_300_AB</v>
      </c>
      <c r="Z299" s="9" t="str">
        <f>IF(ISBLANK(X299), W299, X299)</f>
        <v>wand_ai_300_AB</v>
      </c>
    </row>
    <row r="300" spans="1:26">
      <c r="A300" s="9" t="s">
        <v>577</v>
      </c>
      <c r="B300" s="9" t="s">
        <v>1343</v>
      </c>
      <c r="C300" s="9">
        <v>9</v>
      </c>
      <c r="D300" s="9">
        <v>18</v>
      </c>
      <c r="E300" s="9" t="str">
        <f>_xlfn.CONCAT(B300, RIGHT(_xlfn.CONCAT("0", D300), 2))</f>
        <v>BZ-9E18</v>
      </c>
      <c r="F300" s="9" t="s">
        <v>1337</v>
      </c>
      <c r="G300" s="9" t="s">
        <v>655</v>
      </c>
      <c r="H300" s="9" t="s">
        <v>652</v>
      </c>
      <c r="J300" s="9" t="e">
        <f>MATCH($A300, 'Spells By School'!A:A, 0)</f>
        <v>#N/A</v>
      </c>
      <c r="K300" s="9" t="e">
        <f>MATCH($A300, 'Spells By School'!B:B, 0)</f>
        <v>#N/A</v>
      </c>
      <c r="L300" s="9" t="e">
        <f>MATCH($A300, 'Spells By School'!C:C, 0)</f>
        <v>#N/A</v>
      </c>
      <c r="M300" s="9" t="e">
        <f>MATCH($A300, 'Spells By School'!D:D, 0)</f>
        <v>#N/A</v>
      </c>
      <c r="N300" s="9">
        <f>MATCH($A300, 'Spells By School'!E:E, 0)</f>
        <v>8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Invocation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EV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92</v>
      </c>
      <c r="V300" s="9" t="str">
        <f>INDEX('Wand Mapping'!K:K, U300)</f>
        <v>wand_ai_900</v>
      </c>
      <c r="W300" s="9" t="str">
        <f>_xlfn.CONCAT(V300, "_", T300)</f>
        <v>wand_ai_900_EV</v>
      </c>
      <c r="Z300" s="9" t="str">
        <f>IF(ISBLANK(X300), W300, X300)</f>
        <v>wand_ai_900_EV</v>
      </c>
    </row>
    <row r="301" spans="1:26">
      <c r="A301" s="9" t="s">
        <v>145</v>
      </c>
      <c r="B301" s="9" t="s">
        <v>1344</v>
      </c>
      <c r="C301" s="9">
        <v>9</v>
      </c>
      <c r="D301" s="9">
        <v>18</v>
      </c>
      <c r="E301" s="9" t="str">
        <f>_xlfn.CONCAT(B301, RIGHT(_xlfn.CONCAT("0", D301), 2))</f>
        <v>BZ-9F18</v>
      </c>
      <c r="F301" s="9" t="s">
        <v>1338</v>
      </c>
      <c r="G301" s="9" t="s">
        <v>655</v>
      </c>
      <c r="H301" s="9" t="s">
        <v>652</v>
      </c>
      <c r="J301" s="9" t="e">
        <f>MATCH($A301, 'Spells By School'!A:A, 0)</f>
        <v>#N/A</v>
      </c>
      <c r="K301" s="9">
        <f>MATCH($A301, 'Spells By School'!B:B, 0)</f>
        <v>95</v>
      </c>
      <c r="L301" s="9" t="e">
        <f>MATCH($A301, 'Spells By School'!C:C, 0)</f>
        <v>#N/A</v>
      </c>
      <c r="M301" s="9" t="e">
        <f>MATCH($A301, 'Spells By School'!D:D, 0)</f>
        <v>#N/A</v>
      </c>
      <c r="N301" s="9" t="e">
        <f>MATCH($A301, 'Spells By School'!E:E, 0)</f>
        <v>#N/A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Conjuration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CO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26</v>
      </c>
      <c r="V301" s="9" t="str">
        <f>INDEX('Wand Mapping'!K:K, U301)</f>
        <v>wand_ai_240</v>
      </c>
      <c r="W301" s="9" t="str">
        <f>_xlfn.CONCAT(V301, "_", T301)</f>
        <v>wand_ai_240_CO</v>
      </c>
      <c r="Z301" s="9" t="str">
        <f>IF(ISBLANK(X301), W301, X301)</f>
        <v>wand_ai_240_CO</v>
      </c>
    </row>
    <row r="302" spans="1:26">
      <c r="A302" s="26" t="s">
        <v>169</v>
      </c>
      <c r="B302" s="9" t="s">
        <v>791</v>
      </c>
      <c r="C302" s="9">
        <v>10</v>
      </c>
      <c r="D302" s="9">
        <v>18</v>
      </c>
      <c r="E302" s="9" t="str">
        <f>_xlfn.CONCAT(B302, RIGHT(_xlfn.CONCAT("0", D302), 2))</f>
        <v>BZ-A018</v>
      </c>
      <c r="F302" s="9" t="s">
        <v>1362</v>
      </c>
      <c r="G302" s="9" t="s">
        <v>655</v>
      </c>
      <c r="H302" s="9" t="s">
        <v>652</v>
      </c>
      <c r="J302" s="9" t="e">
        <f>MATCH($A302, 'Spells By School'!A:A, 0)</f>
        <v>#N/A</v>
      </c>
      <c r="K302" s="9" t="e">
        <f>MATCH($A302, 'Spells By School'!B:B, 0)</f>
        <v>#N/A</v>
      </c>
      <c r="L302" s="9" t="e">
        <f>MATCH($A302, 'Spells By School'!C:C, 0)</f>
        <v>#N/A</v>
      </c>
      <c r="M302" s="9" t="e">
        <f>MATCH($A302, 'Spells By School'!D:D, 0)</f>
        <v>#N/A</v>
      </c>
      <c r="N302" s="9">
        <f>MATCH($A302, 'Spells By School'!E:E, 0)</f>
        <v>23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Invocation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EV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30</v>
      </c>
      <c r="V302" s="9" t="str">
        <f>INDEX('Wand Mapping'!K:K, U302)</f>
        <v>wand_ai_280</v>
      </c>
      <c r="W302" s="9" t="str">
        <f>_xlfn.CONCAT(V302, "_", T302)</f>
        <v>wand_ai_280_EV</v>
      </c>
      <c r="Z302" s="9" t="str">
        <f>IF(ISBLANK(X302), W302, X302)</f>
        <v>wand_ai_280_EV</v>
      </c>
    </row>
    <row r="303" spans="1:26">
      <c r="A303" s="9" t="s">
        <v>434</v>
      </c>
      <c r="B303" s="9" t="s">
        <v>1345</v>
      </c>
      <c r="C303" s="9">
        <v>10</v>
      </c>
      <c r="D303" s="9">
        <v>18</v>
      </c>
      <c r="E303" s="9" t="str">
        <f>_xlfn.CONCAT(B303, RIGHT(_xlfn.CONCAT("0", D303), 2))</f>
        <v>BZ-A118</v>
      </c>
      <c r="F303" s="9" t="s">
        <v>1365</v>
      </c>
      <c r="G303" s="9" t="s">
        <v>655</v>
      </c>
      <c r="H303" s="9" t="s">
        <v>652</v>
      </c>
      <c r="J303" s="9">
        <f>MATCH($A303, 'Spells By School'!A:A, 0)</f>
        <v>27</v>
      </c>
      <c r="K303" s="9" t="e">
        <f>MATCH($A303, 'Spells By School'!B:B, 0)</f>
        <v>#N/A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Abjuration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AB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71</v>
      </c>
      <c r="V303" s="9" t="str">
        <f>INDEX('Wand Mapping'!K:K, U303)</f>
        <v>wand_ai_690</v>
      </c>
      <c r="W303" s="9" t="str">
        <f>_xlfn.CONCAT(V303, "_", T303)</f>
        <v>wand_ai_690_AB</v>
      </c>
      <c r="Z303" s="9" t="str">
        <f>IF(ISBLANK(X303), W303, X303)</f>
        <v>wand_ai_690_AB</v>
      </c>
    </row>
    <row r="304" spans="1:26">
      <c r="A304" s="9" t="s">
        <v>489</v>
      </c>
      <c r="B304" s="9" t="s">
        <v>1346</v>
      </c>
      <c r="C304" s="9">
        <v>10</v>
      </c>
      <c r="D304" s="9">
        <v>18</v>
      </c>
      <c r="E304" s="9" t="str">
        <f>_xlfn.CONCAT(B304, RIGHT(_xlfn.CONCAT("0", D304), 2))</f>
        <v>BZ-A218</v>
      </c>
      <c r="F304" s="9" t="s">
        <v>1363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 t="e">
        <f>MATCH($A304, 'Spells By School'!D:D, 0)</f>
        <v>#N/A</v>
      </c>
      <c r="N304" s="9">
        <f>MATCH($A304, 'Spells By School'!E:E, 0)</f>
        <v>21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Invocation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EV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79</v>
      </c>
      <c r="V304" s="9" t="str">
        <f>INDEX('Wand Mapping'!K:K, U304)</f>
        <v>wand_ai_770</v>
      </c>
      <c r="W304" s="9" t="str">
        <f>_xlfn.CONCAT(V304, "_", T304)</f>
        <v>wand_ai_770_EV</v>
      </c>
      <c r="Z304" s="9" t="str">
        <f>IF(ISBLANK(X304), W304, X304)</f>
        <v>wand_ai_770_EV</v>
      </c>
    </row>
    <row r="305" spans="1:55">
      <c r="A305" s="9" t="s">
        <v>501</v>
      </c>
      <c r="B305" s="9" t="s">
        <v>1347</v>
      </c>
      <c r="C305" s="9">
        <v>10</v>
      </c>
      <c r="D305" s="9">
        <v>18</v>
      </c>
      <c r="E305" s="9" t="str">
        <f>_xlfn.CONCAT(B305, RIGHT(_xlfn.CONCAT("0", D305), 2))</f>
        <v>BZ-A318</v>
      </c>
      <c r="F305" s="9" t="s">
        <v>1366</v>
      </c>
      <c r="G305" s="9" t="s">
        <v>655</v>
      </c>
      <c r="H305" s="9" t="s">
        <v>652</v>
      </c>
      <c r="J305" s="9" t="e">
        <f>MATCH($A305, 'Spells By School'!A:A, 0)</f>
        <v>#N/A</v>
      </c>
      <c r="K305" s="9">
        <f>MATCH($A305, 'Spells By School'!B:B, 0)</f>
        <v>86</v>
      </c>
      <c r="L305" s="9" t="e">
        <f>MATCH($A305, 'Spells By School'!C:C, 0)</f>
        <v>#N/A</v>
      </c>
      <c r="M305" s="9" t="e">
        <f>MATCH($A305, 'Spells By School'!D:D, 0)</f>
        <v>#N/A</v>
      </c>
      <c r="N305" s="9" t="e">
        <f>MATCH($A305, 'Spells By School'!E:E, 0)</f>
        <v>#N/A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Conjuration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CO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81</v>
      </c>
      <c r="V305" s="9" t="str">
        <f>INDEX('Wand Mapping'!K:K, U305)</f>
        <v>wand_ai_790</v>
      </c>
      <c r="W305" s="9" t="str">
        <f>_xlfn.CONCAT(V305, "_", T305)</f>
        <v>wand_ai_790_CO</v>
      </c>
      <c r="Z305" s="9" t="str">
        <f>IF(ISBLANK(X305), W305, X305)</f>
        <v>wand_ai_790_CO</v>
      </c>
    </row>
    <row r="306" spans="1:55">
      <c r="A306" s="9" t="s">
        <v>558</v>
      </c>
      <c r="B306" s="9" t="s">
        <v>1348</v>
      </c>
      <c r="C306" s="9">
        <v>10</v>
      </c>
      <c r="D306" s="9">
        <v>18</v>
      </c>
      <c r="E306" s="9" t="str">
        <f>_xlfn.CONCAT(B306, RIGHT(_xlfn.CONCAT("0", D306), 2))</f>
        <v>BZ-A418</v>
      </c>
      <c r="F306" s="9" t="s">
        <v>1367</v>
      </c>
      <c r="G306" s="9" t="s">
        <v>655</v>
      </c>
      <c r="H306" s="9" t="s">
        <v>652</v>
      </c>
      <c r="J306" s="9" t="e">
        <f>MATCH($A306, 'Spells By School'!A:A, 0)</f>
        <v>#N/A</v>
      </c>
      <c r="K306" s="9">
        <f>MATCH($A306, 'Spells By School'!B:B, 0)</f>
        <v>75</v>
      </c>
      <c r="L306" s="9" t="e">
        <f>MATCH($A306, 'Spells By School'!C:C, 0)</f>
        <v>#N/A</v>
      </c>
      <c r="M306" s="9" t="e">
        <f>MATCH($A306, 'Spells By School'!D:D, 0)</f>
        <v>#N/A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Conjuration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CO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89</v>
      </c>
      <c r="V306" s="9" t="str">
        <f>INDEX('Wand Mapping'!K:K, U306)</f>
        <v>wand_ai_870</v>
      </c>
      <c r="W306" s="9" t="str">
        <f>_xlfn.CONCAT(V306, "_", T306)</f>
        <v>wand_ai_870_CO</v>
      </c>
      <c r="Z306" s="9" t="str">
        <f>IF(ISBLANK(X306), W306, X306)</f>
        <v>wand_ai_870_CO</v>
      </c>
    </row>
    <row r="307" spans="1:55">
      <c r="A307" s="9" t="s">
        <v>523</v>
      </c>
      <c r="B307" s="9" t="s">
        <v>1349</v>
      </c>
      <c r="C307" s="9">
        <v>10</v>
      </c>
      <c r="D307" s="9">
        <v>18</v>
      </c>
      <c r="E307" s="9" t="str">
        <f>_xlfn.CONCAT(B307, RIGHT(_xlfn.CONCAT("0", D307), 2))</f>
        <v>BZ-A518</v>
      </c>
      <c r="F307" s="9" t="s">
        <v>1364</v>
      </c>
      <c r="G307" s="9" t="s">
        <v>655</v>
      </c>
      <c r="H307" s="9" t="s">
        <v>652</v>
      </c>
      <c r="J307" s="9" t="e">
        <f>MATCH($A307, 'Spells By School'!A:A, 0)</f>
        <v>#N/A</v>
      </c>
      <c r="K307" s="9">
        <f>MATCH($A307, 'Spells By School'!B:B, 0)</f>
        <v>15</v>
      </c>
      <c r="L307" s="9" t="e">
        <f>MATCH($A307, 'Spells By School'!C:C, 0)</f>
        <v>#N/A</v>
      </c>
      <c r="M307" s="9" t="e">
        <f>MATCH($A307, 'Spells By School'!D:D, 0)</f>
        <v>#N/A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Conjuration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CO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84</v>
      </c>
      <c r="V307" s="9" t="str">
        <f>INDEX('Wand Mapping'!K:K, U307)</f>
        <v>wand_ai_820</v>
      </c>
      <c r="W307" s="9" t="str">
        <f>_xlfn.CONCAT(V307, "_", T307)</f>
        <v>wand_ai_820_CO</v>
      </c>
      <c r="Z307" s="9" t="str">
        <f>IF(ISBLANK(X307), W307, X307)</f>
        <v>wand_ai_820_CO</v>
      </c>
    </row>
    <row r="308" spans="1:55">
      <c r="A308" s="9" t="s">
        <v>222</v>
      </c>
      <c r="B308" s="9" t="s">
        <v>1351</v>
      </c>
      <c r="C308" s="13" t="s">
        <v>1371</v>
      </c>
      <c r="D308" s="9">
        <v>18</v>
      </c>
      <c r="E308" s="9" t="str">
        <f>_xlfn.CONCAT(B308, RIGHT(_xlfn.CONCAT("0", D308), 2))</f>
        <v>BZ-A718</v>
      </c>
      <c r="F308" s="9" t="s">
        <v>1398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73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39</v>
      </c>
      <c r="V308" s="9" t="str">
        <f>INDEX('Wand Mapping'!K:K, U308)</f>
        <v>wand_ai_370</v>
      </c>
      <c r="W308" s="9" t="str">
        <f>_xlfn.CONCAT(V308, "_", T308)</f>
        <v>wand_ai_370_CO</v>
      </c>
      <c r="Z308" s="9" t="str">
        <f>IF(ISBLANK(X308), W308, X308)</f>
        <v>wand_ai_370_CO</v>
      </c>
    </row>
    <row r="309" spans="1:55">
      <c r="A309" s="9" t="s">
        <v>29</v>
      </c>
      <c r="B309" s="9" t="s">
        <v>1352</v>
      </c>
      <c r="C309" s="13" t="s">
        <v>1371</v>
      </c>
      <c r="D309" s="9">
        <v>18</v>
      </c>
      <c r="E309" s="9" t="str">
        <f>_xlfn.CONCAT(B309, RIGHT(_xlfn.CONCAT("0", D309), 2))</f>
        <v>BZ-A818</v>
      </c>
      <c r="F309" s="9" t="s">
        <v>1399</v>
      </c>
      <c r="G309" s="9" t="s">
        <v>655</v>
      </c>
      <c r="H309" s="9" t="s">
        <v>652</v>
      </c>
      <c r="J309" s="9" t="e">
        <f>MATCH($A309, 'Spells By School'!A:A, 0)</f>
        <v>#N/A</v>
      </c>
      <c r="K309" s="9">
        <f>MATCH($A309, 'Spells By School'!B:B, 0)</f>
        <v>26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 t="e">
        <f>MATCH($A309, 'Spells By School'!I:I, 0)</f>
        <v>#N/A</v>
      </c>
      <c r="S309" s="9" t="str">
        <f>IF(ISNA($J309), IF(ISNA($K309), IF(ISNA($L309), IF(ISNA($M309), IF(ISNA($N309), IF(ISNA($O309), IF(ISNA($P309), IF(ISNA($Q309), IF(ISNA($R309), "###error###", R$1),Q$1),P$1),O$1),N$1),M$1),L$1),K$1),J$1)</f>
        <v>Conjuration</v>
      </c>
      <c r="T309" s="9" t="str">
        <f>IF(ISNA($J309), IF(ISNA($K309), IF(ISNA($L309), IF(ISNA($M309), IF(ISNA($N309), IF(ISNA($O309), IF(ISNA($P309), IF(ISNA($Q309), IF(ISNA($R309), "###error###", "WM"),"IL"),"NE"),"EN"),"EV"),"TR"),"DI"),"CO"),"AB")</f>
        <v>CO</v>
      </c>
      <c r="U309" s="9">
        <f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6</v>
      </c>
      <c r="V309" s="9" t="str">
        <f>INDEX('Wand Mapping'!K:K, U309)</f>
        <v>wand_ai_040</v>
      </c>
      <c r="W309" s="9" t="str">
        <f>_xlfn.CONCAT(V309, "_", T309)</f>
        <v>wand_ai_040_CO</v>
      </c>
      <c r="Z309" s="9" t="str">
        <f>IF(ISBLANK(X309), W309, X309)</f>
        <v>wand_ai_040_CO</v>
      </c>
    </row>
    <row r="310" spans="1:55">
      <c r="A310" s="9" t="s">
        <v>365</v>
      </c>
      <c r="B310" s="9" t="s">
        <v>1353</v>
      </c>
      <c r="C310" s="13" t="s">
        <v>1371</v>
      </c>
      <c r="D310" s="9">
        <v>18</v>
      </c>
      <c r="E310" s="9" t="str">
        <f>_xlfn.CONCAT(B310, RIGHT(_xlfn.CONCAT("0", D310), 2))</f>
        <v>BZ-A918</v>
      </c>
      <c r="F310" s="9" t="s">
        <v>1400</v>
      </c>
      <c r="G310" s="9" t="s">
        <v>655</v>
      </c>
      <c r="H310" s="9" t="s">
        <v>652</v>
      </c>
      <c r="J310" s="9" t="e">
        <f>MATCH($A310, 'Spells By School'!A:A, 0)</f>
        <v>#N/A</v>
      </c>
      <c r="K310" s="9">
        <f>MATCH($A310, 'Spells By School'!B:B, 0)</f>
        <v>39</v>
      </c>
      <c r="L310" s="9" t="e">
        <f>MATCH($A310, 'Spells By School'!C:C, 0)</f>
        <v>#N/A</v>
      </c>
      <c r="M310" s="9" t="e">
        <f>MATCH($A310, 'Spells By School'!D:D, 0)</f>
        <v>#N/A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Conjuration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CO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60</v>
      </c>
      <c r="V310" s="9" t="str">
        <f>INDEX('Wand Mapping'!K:K, U310)</f>
        <v>wand_ai_580</v>
      </c>
      <c r="W310" s="9" t="str">
        <f>_xlfn.CONCAT(V310, "_", T310)</f>
        <v>wand_ai_580_CO</v>
      </c>
      <c r="Z310" s="9" t="str">
        <f>IF(ISBLANK(X310), W310, X310)</f>
        <v>wand_ai_580_CO</v>
      </c>
    </row>
    <row r="311" spans="1:55">
      <c r="A311" s="9" t="s">
        <v>503</v>
      </c>
      <c r="B311" s="9" t="s">
        <v>1354</v>
      </c>
      <c r="C311" s="13" t="s">
        <v>1371</v>
      </c>
      <c r="D311" s="9">
        <v>18</v>
      </c>
      <c r="E311" s="9" t="str">
        <f>_xlfn.CONCAT(B311, RIGHT(_xlfn.CONCAT("0", D311), 2))</f>
        <v>BZ-AA18</v>
      </c>
      <c r="F311" s="9" t="s">
        <v>1369</v>
      </c>
      <c r="G311" s="9" t="s">
        <v>655</v>
      </c>
      <c r="H311" s="9" t="s">
        <v>652</v>
      </c>
      <c r="J311" s="9" t="e">
        <f>MATCH($A311, 'Spells By School'!A:A, 0)</f>
        <v>#N/A</v>
      </c>
      <c r="K311" s="9" t="e">
        <f>MATCH($A311, 'Spells By School'!B:B, 0)</f>
        <v>#N/A</v>
      </c>
      <c r="L311" s="9" t="e">
        <f>MATCH($A311, 'Spells By School'!C:C, 0)</f>
        <v>#N/A</v>
      </c>
      <c r="M311" s="9" t="e">
        <f>MATCH($A311, 'Spells By School'!D:D, 0)</f>
        <v>#N/A</v>
      </c>
      <c r="N311" s="9">
        <f>MATCH($A311, 'Spells By School'!E:E, 0)</f>
        <v>33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Invocation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EV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81</v>
      </c>
      <c r="V311" s="9" t="str">
        <f>INDEX('Wand Mapping'!K:K, U311)</f>
        <v>wand_ai_790</v>
      </c>
      <c r="W311" s="9" t="str">
        <f>_xlfn.CONCAT(V311, "_", T311)</f>
        <v>wand_ai_790_EV</v>
      </c>
      <c r="Z311" s="9" t="str">
        <f>IF(ISBLANK(X311), W311, X311)</f>
        <v>wand_ai_790_EV</v>
      </c>
    </row>
    <row r="312" spans="1:55">
      <c r="A312" s="9" t="s">
        <v>515</v>
      </c>
      <c r="B312" s="9" t="s">
        <v>1355</v>
      </c>
      <c r="C312" s="13" t="s">
        <v>1371</v>
      </c>
      <c r="D312" s="9">
        <v>18</v>
      </c>
      <c r="E312" s="9" t="str">
        <f>_xlfn.CONCAT(B312, RIGHT(_xlfn.CONCAT("0", D312), 2))</f>
        <v>BZ-AB18</v>
      </c>
      <c r="F312" s="9" t="s">
        <v>1401</v>
      </c>
      <c r="G312" s="9" t="s">
        <v>655</v>
      </c>
      <c r="H312" s="9" t="s">
        <v>652</v>
      </c>
      <c r="J312" s="9" t="e">
        <f>MATCH($A312, 'Spells By School'!A:A, 0)</f>
        <v>#N/A</v>
      </c>
      <c r="K312" s="9">
        <f>MATCH($A312, 'Spells By School'!B:B, 0)</f>
        <v>76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83</v>
      </c>
      <c r="V312" s="9" t="str">
        <f>INDEX('Wand Mapping'!K:K, U312)</f>
        <v>wand_ai_810</v>
      </c>
      <c r="W312" s="9" t="str">
        <f>_xlfn.CONCAT(V312, "_", T312)</f>
        <v>wand_ai_810_CO</v>
      </c>
      <c r="Z312" s="9" t="str">
        <f>IF(ISBLANK(X312), W312, X312)</f>
        <v>wand_ai_810_CO</v>
      </c>
    </row>
    <row r="313" spans="1:55">
      <c r="A313" s="9" t="s">
        <v>322</v>
      </c>
      <c r="B313" s="9" t="s">
        <v>1356</v>
      </c>
      <c r="C313" s="13" t="s">
        <v>1371</v>
      </c>
      <c r="D313" s="9">
        <v>18</v>
      </c>
      <c r="E313" s="9" t="str">
        <f>_xlfn.CONCAT(B313, RIGHT(_xlfn.CONCAT("0", D313), 2))</f>
        <v>BZ-AC18</v>
      </c>
      <c r="F313" s="9" t="s">
        <v>1402</v>
      </c>
      <c r="G313" s="9" t="s">
        <v>655</v>
      </c>
      <c r="H313" s="9" t="s">
        <v>652</v>
      </c>
      <c r="J313" s="9" t="e">
        <f>MATCH($A313, 'Spells By School'!A:A, 0)</f>
        <v>#N/A</v>
      </c>
      <c r="K313" s="9">
        <f>MATCH($A313, 'Spells By School'!B:B, 0)</f>
        <v>79</v>
      </c>
      <c r="L313" s="9" t="e">
        <f>MATCH($A313, 'Spells By School'!C:C, 0)</f>
        <v>#N/A</v>
      </c>
      <c r="M313" s="9" t="e">
        <f>MATCH($A313, 'Spells By School'!D:D, 0)</f>
        <v>#N/A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Conjuration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CO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53</v>
      </c>
      <c r="V313" s="9" t="str">
        <f>INDEX('Wand Mapping'!K:K, U313)</f>
        <v>wand_ai_510</v>
      </c>
      <c r="W313" s="9" t="str">
        <f>_xlfn.CONCAT(V313, "_", T313)</f>
        <v>wand_ai_510_CO</v>
      </c>
      <c r="Z313" s="9" t="str">
        <f>IF(ISBLANK(X313), W313, X313)</f>
        <v>wand_ai_510_CO</v>
      </c>
    </row>
    <row r="314" spans="1:55">
      <c r="A314" s="9" t="s">
        <v>559</v>
      </c>
      <c r="B314" s="9" t="s">
        <v>1357</v>
      </c>
      <c r="C314" s="13" t="s">
        <v>1371</v>
      </c>
      <c r="D314" s="9">
        <v>18</v>
      </c>
      <c r="E314" s="9" t="str">
        <f>_xlfn.CONCAT(B314, RIGHT(_xlfn.CONCAT("0", D314), 2))</f>
        <v>BZ-AD18</v>
      </c>
      <c r="F314" s="9" t="s">
        <v>1403</v>
      </c>
      <c r="G314" s="9" t="s">
        <v>655</v>
      </c>
      <c r="H314" s="9" t="s">
        <v>652</v>
      </c>
      <c r="J314" s="9" t="e">
        <f>MATCH($A314, 'Spells By School'!A:A, 0)</f>
        <v>#N/A</v>
      </c>
      <c r="K314" s="9" t="e">
        <f>MATCH($A314, 'Spells By School'!B:B, 0)</f>
        <v>#N/A</v>
      </c>
      <c r="L314" s="9" t="e">
        <f>MATCH($A314, 'Spells By School'!C:C, 0)</f>
        <v>#N/A</v>
      </c>
      <c r="M314" s="9">
        <f>MATCH($A314, 'Spells By School'!D:D, 0)</f>
        <v>38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Transmutation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TR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89</v>
      </c>
      <c r="V314" s="9" t="str">
        <f>INDEX('Wand Mapping'!K:K, U314)</f>
        <v>wand_ai_870</v>
      </c>
      <c r="W314" s="9" t="str">
        <f>_xlfn.CONCAT(V314, "_", T314)</f>
        <v>wand_ai_870_TR</v>
      </c>
      <c r="Z314" s="9" t="str">
        <f>IF(ISBLANK(X314), W314, X314)</f>
        <v>wand_ai_870_TR</v>
      </c>
    </row>
    <row r="315" spans="1:55">
      <c r="A315" s="9" t="s">
        <v>245</v>
      </c>
      <c r="B315" s="9" t="s">
        <v>1358</v>
      </c>
      <c r="C315" s="13" t="s">
        <v>1371</v>
      </c>
      <c r="D315" s="9">
        <v>18</v>
      </c>
      <c r="E315" s="9" t="str">
        <f>_xlfn.CONCAT(B315, RIGHT(_xlfn.CONCAT("0", D315), 2))</f>
        <v>BZ-AE18</v>
      </c>
      <c r="F315" s="9" t="s">
        <v>1404</v>
      </c>
      <c r="G315" s="9" t="s">
        <v>655</v>
      </c>
      <c r="H315" s="9" t="s">
        <v>652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>
        <f>MATCH($A315, 'Spells By School'!E:E, 0)</f>
        <v>5</v>
      </c>
      <c r="O315" s="9" t="e">
        <f>MATCH($A315, 'Spells By School'!F:F, 0)</f>
        <v>#N/A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Invocation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EV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42</v>
      </c>
      <c r="V315" s="9" t="str">
        <f>INDEX('Wand Mapping'!K:K, U315)</f>
        <v>wand_ai_400</v>
      </c>
      <c r="W315" s="9" t="str">
        <f>_xlfn.CONCAT(V315, "_", T315)</f>
        <v>wand_ai_400_EV</v>
      </c>
      <c r="Z315" s="9" t="str">
        <f>IF(ISBLANK(X315), W315, X315)</f>
        <v>wand_ai_400_EV</v>
      </c>
    </row>
    <row r="316" spans="1:55">
      <c r="A316" s="9" t="s">
        <v>205</v>
      </c>
      <c r="B316" s="9" t="s">
        <v>1359</v>
      </c>
      <c r="C316" s="13" t="s">
        <v>1371</v>
      </c>
      <c r="D316" s="9">
        <v>18</v>
      </c>
      <c r="E316" s="9" t="str">
        <f>_xlfn.CONCAT(B316, RIGHT(_xlfn.CONCAT("0", D316), 2))</f>
        <v>BZ-AF18</v>
      </c>
      <c r="F316" s="9" t="s">
        <v>1405</v>
      </c>
      <c r="G316" s="9" t="s">
        <v>655</v>
      </c>
      <c r="H316" s="9" t="s">
        <v>652</v>
      </c>
      <c r="J316" s="9" t="e">
        <f>MATCH($A316, 'Spells By School'!A:A, 0)</f>
        <v>#N/A</v>
      </c>
      <c r="K316" s="9" t="e">
        <f>MATCH($A316, 'Spells By School'!B:B, 0)</f>
        <v>#N/A</v>
      </c>
      <c r="L316" s="9" t="e">
        <f>MATCH($A316, 'Spells By School'!C:C, 0)</f>
        <v>#N/A</v>
      </c>
      <c r="M316" s="9">
        <f>MATCH($A316, 'Spells By School'!D:D, 0)</f>
        <v>28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Transmutation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TR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36</v>
      </c>
      <c r="V316" s="9" t="str">
        <f>INDEX('Wand Mapping'!K:K, U316)</f>
        <v>wand_ai_340</v>
      </c>
      <c r="W316" s="9" t="str">
        <f>_xlfn.CONCAT(V316, "_", T316)</f>
        <v>wand_ai_340_TR</v>
      </c>
      <c r="Z316" s="9" t="str">
        <f>IF(ISBLANK(X316), W316, X316)</f>
        <v>wand_ai_340_TR</v>
      </c>
    </row>
    <row r="317" spans="1:55">
      <c r="A317" s="9" t="s">
        <v>64</v>
      </c>
      <c r="B317" s="9" t="s">
        <v>1360</v>
      </c>
      <c r="C317" s="13" t="s">
        <v>1371</v>
      </c>
      <c r="D317" s="9">
        <v>18</v>
      </c>
      <c r="E317" s="9" t="str">
        <f>_xlfn.CONCAT(B317, RIGHT(_xlfn.CONCAT("0", D317), 2))</f>
        <v>BZ-AG18</v>
      </c>
      <c r="F317" s="9" t="s">
        <v>1406</v>
      </c>
      <c r="G317" s="9" t="s">
        <v>655</v>
      </c>
      <c r="H317" s="9" t="s">
        <v>652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>
        <f>MATCH($A317, 'Spells By School'!D:D, 0)</f>
        <v>27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 t="e">
        <f>MATCH($A317, 'Spells By School'!H:H, 0)</f>
        <v>#N/A</v>
      </c>
      <c r="R317" s="9" t="e">
        <f>MATCH($A317, 'Spells By School'!I:I, 0)</f>
        <v>#N/A</v>
      </c>
      <c r="S317" s="9" t="str">
        <f>IF(ISNA($J317), IF(ISNA($K317), IF(ISNA($L317), IF(ISNA($M317), IF(ISNA($N317), IF(ISNA($O317), IF(ISNA($P317), IF(ISNA($Q317), IF(ISNA($R317), "###error###", R$1),Q$1),P$1),O$1),N$1),M$1),L$1),K$1),J$1)</f>
        <v>Transmutation</v>
      </c>
      <c r="T317" s="9" t="str">
        <f>IF(ISNA($J317), IF(ISNA($K317), IF(ISNA($L317), IF(ISNA($M317), IF(ISNA($N317), IF(ISNA($O317), IF(ISNA($P317), IF(ISNA($Q317), IF(ISNA($R317), "###error###", "WM"),"IL"),"NE"),"EN"),"EV"),"TR"),"DI"),"CO"),"AB")</f>
        <v>TR</v>
      </c>
      <c r="U317" s="9">
        <f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12</v>
      </c>
      <c r="V317" s="9" t="str">
        <f>INDEX('Wand Mapping'!K:K, U317)</f>
        <v>wand_ai_100</v>
      </c>
      <c r="W317" s="9" t="str">
        <f>_xlfn.CONCAT(V317, "_", T317)</f>
        <v>wand_ai_100_TR</v>
      </c>
      <c r="Z317" s="9" t="str">
        <f>IF(ISBLANK(X317), W317, X317)</f>
        <v>wand_ai_100_TR</v>
      </c>
    </row>
    <row r="318" spans="1:55">
      <c r="A318" s="9" t="s">
        <v>140</v>
      </c>
      <c r="B318" s="9" t="s">
        <v>1361</v>
      </c>
      <c r="C318" s="13" t="s">
        <v>1371</v>
      </c>
      <c r="D318" s="9">
        <v>18</v>
      </c>
      <c r="E318" s="9" t="str">
        <f>_xlfn.CONCAT(B318, RIGHT(_xlfn.CONCAT("0", D318), 2))</f>
        <v>BZ-AH18</v>
      </c>
      <c r="F318" s="9" t="s">
        <v>1370</v>
      </c>
      <c r="G318" s="9" t="s">
        <v>655</v>
      </c>
      <c r="H318" s="9" t="s">
        <v>652</v>
      </c>
      <c r="J318" s="9" t="e">
        <f>MATCH($A318, 'Spells By School'!A:A, 0)</f>
        <v>#N/A</v>
      </c>
      <c r="K318" s="9">
        <f>MATCH($A318, 'Spells By School'!B:B, 0)</f>
        <v>29</v>
      </c>
      <c r="L318" s="9" t="e">
        <f>MATCH($A318, 'Spells By School'!C:C, 0)</f>
        <v>#N/A</v>
      </c>
      <c r="M318" s="9" t="e">
        <f>MATCH($A318, 'Spells By School'!D:D, 0)</f>
        <v>#N/A</v>
      </c>
      <c r="N318" s="9" t="e">
        <f>MATCH($A318, 'Spells By School'!E:E, 0)</f>
        <v>#N/A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Conjuration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CO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25</v>
      </c>
      <c r="V318" s="9" t="str">
        <f>INDEX('Wand Mapping'!K:K, U318)</f>
        <v>wand_ai_230</v>
      </c>
      <c r="W318" s="9" t="str">
        <f>_xlfn.CONCAT(V318, "_", T318)</f>
        <v>wand_ai_230_CO</v>
      </c>
      <c r="Z318" s="9" t="str">
        <f>IF(ISBLANK(X318), W318, X318)</f>
        <v>wand_ai_230_CO</v>
      </c>
    </row>
    <row r="319" spans="1:55">
      <c r="A319" s="9" t="s">
        <v>208</v>
      </c>
      <c r="B319" s="9" t="s">
        <v>1686</v>
      </c>
      <c r="C319" s="9">
        <v>1</v>
      </c>
      <c r="D319" s="9">
        <v>1</v>
      </c>
      <c r="E319" s="9" t="str">
        <f>_xlfn.CONCAT(B319, RIGHT(_xlfn.CONCAT("0", D319), 2))</f>
        <v>BZ-O001</v>
      </c>
      <c r="F319" s="9" t="s">
        <v>1518</v>
      </c>
      <c r="G319" s="9" t="s">
        <v>655</v>
      </c>
      <c r="H319" s="9" t="s">
        <v>654</v>
      </c>
      <c r="J319" s="9" t="e">
        <f>MATCH($A319, 'Spells By School'!A:A, 0)</f>
        <v>#N/A</v>
      </c>
      <c r="K319" s="9" t="e">
        <f>MATCH($A319, 'Spells By School'!B:B, 0)</f>
        <v>#N/A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>
        <f>MATCH($A319, 'Spells By School'!I:I, 0)</f>
        <v>3</v>
      </c>
      <c r="S319" s="9" t="str">
        <f ca="1">IF(ISNA($J319), IF(ISNA($K319), IF(ISNA($L319), IF(ISNA($M319), IF(ISNA($N319), IF(ISNA($O319), IF(ISNA($P319), IF(ISNA($Q319), IF(ISNA($R319), "###error###", R$1),Q$1),P$1),O$1),N$1),M$1),L$1),K$1),J$1)</f>
        <v>Wild Magic</v>
      </c>
      <c r="T319" s="9" t="str">
        <f ca="1">IF(ISNA($J319), IF(ISNA($K319), IF(ISNA($L319), IF(ISNA($M319), IF(ISNA($N319), IF(ISNA($O319), IF(ISNA($P319), IF(ISNA($Q319), IF(ISNA($R319), "###error###", "WM"),"IL"),"NE"),"EN"),"EV"),"TR"),"DI"),"CO"),"AB")</f>
        <v>WM</v>
      </c>
      <c r="U319" s="9">
        <f ca="1"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36</v>
      </c>
      <c r="V319" s="9" t="str">
        <f ca="1">INDEX('Wand Mapping'!K:K, U319)</f>
        <v>wand_ai_340</v>
      </c>
      <c r="W319" s="9" t="str">
        <f ca="1">_xlfn.CONCAT(V319, "_", T319)</f>
        <v>wand_ai_340_WM</v>
      </c>
      <c r="Z319" s="9" t="str">
        <f ca="1">IF(ISBLANK(X319), W319, X319)</f>
        <v>wand_ai_340_WM</v>
      </c>
      <c r="AA319" s="9" t="b">
        <v>1</v>
      </c>
      <c r="AH319" s="9" t="b">
        <v>1</v>
      </c>
      <c r="AI319" s="9" t="b">
        <v>1</v>
      </c>
      <c r="AJ319" s="9" t="b">
        <v>1</v>
      </c>
      <c r="AK319" s="9" t="b">
        <v>1</v>
      </c>
      <c r="AL319" s="9" t="b">
        <v>1</v>
      </c>
      <c r="AM319" s="9" t="b">
        <v>1</v>
      </c>
      <c r="AU319" s="9" t="s">
        <v>1986</v>
      </c>
      <c r="BB319" s="56">
        <v>90065</v>
      </c>
      <c r="BC319" s="56">
        <v>90066</v>
      </c>
    </row>
    <row r="320" spans="1:55">
      <c r="A320" s="9" t="s">
        <v>510</v>
      </c>
      <c r="B320" s="9" t="s">
        <v>1687</v>
      </c>
      <c r="C320" s="9">
        <v>1</v>
      </c>
      <c r="D320" s="9">
        <v>1</v>
      </c>
      <c r="E320" s="9" t="str">
        <f>_xlfn.CONCAT(B320, RIGHT(_xlfn.CONCAT("0", D320), 2))</f>
        <v>BZ-O101</v>
      </c>
      <c r="F320" s="9" t="s">
        <v>1519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40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82</v>
      </c>
      <c r="V320" s="9" t="str">
        <f>INDEX('Wand Mapping'!K:K, U320)</f>
        <v>wand_ai_800</v>
      </c>
      <c r="W320" s="9" t="str">
        <f>_xlfn.CONCAT(V320, "_", T320)</f>
        <v>wand_ai_800_TR</v>
      </c>
      <c r="Z320" s="9" t="str">
        <f>IF(ISBLANK(X320), W320, X320)</f>
        <v>wand_ai_800_TR</v>
      </c>
      <c r="AA320" s="9" t="b">
        <v>1</v>
      </c>
      <c r="AD320" s="9" t="b">
        <v>1</v>
      </c>
      <c r="AH320" s="9" t="b">
        <v>1</v>
      </c>
      <c r="AI320" s="9" t="b">
        <v>1</v>
      </c>
      <c r="AJ320" s="9" t="b">
        <v>1</v>
      </c>
      <c r="AK320" s="9" t="b">
        <v>1</v>
      </c>
      <c r="AL320" s="9" t="b">
        <v>1</v>
      </c>
      <c r="AM320" s="9" t="b">
        <v>1</v>
      </c>
      <c r="BB320" s="56">
        <v>90067</v>
      </c>
      <c r="BC320" s="56">
        <v>90068</v>
      </c>
    </row>
    <row r="321" spans="1:55">
      <c r="A321" s="9" t="s">
        <v>217</v>
      </c>
      <c r="B321" s="9" t="s">
        <v>1688</v>
      </c>
      <c r="C321" s="9">
        <v>1</v>
      </c>
      <c r="D321" s="9">
        <v>1</v>
      </c>
      <c r="E321" s="9" t="str">
        <f>_xlfn.CONCAT(B321, RIGHT(_xlfn.CONCAT("0", D321), 2))</f>
        <v>BZ-O201</v>
      </c>
      <c r="F321" s="9" t="s">
        <v>1520</v>
      </c>
      <c r="G321" s="9" t="s">
        <v>655</v>
      </c>
      <c r="H321" s="9" t="s">
        <v>654</v>
      </c>
      <c r="J321" s="9" t="e">
        <f>MATCH($A321, 'Spells By School'!A:A, 0)</f>
        <v>#N/A</v>
      </c>
      <c r="K321" s="9">
        <f>MATCH($A321, 'Spells By School'!B:B, 0)</f>
        <v>83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Conjuration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CO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38</v>
      </c>
      <c r="V321" s="9" t="str">
        <f>INDEX('Wand Mapping'!K:K, U321)</f>
        <v>wand_ai_360</v>
      </c>
      <c r="W321" s="9" t="str">
        <f>_xlfn.CONCAT(V321, "_", T321)</f>
        <v>wand_ai_360_CO</v>
      </c>
      <c r="Z321" s="9" t="str">
        <f>IF(ISBLANK(X321), W321, X321)</f>
        <v>wand_ai_360_CO</v>
      </c>
      <c r="AA321" s="9" t="b">
        <v>1</v>
      </c>
      <c r="AD321" s="9" t="b">
        <v>1</v>
      </c>
      <c r="AH321" s="9" t="b">
        <v>1</v>
      </c>
      <c r="AI321" s="9" t="b">
        <v>1</v>
      </c>
      <c r="AJ321" s="9" t="b">
        <v>1</v>
      </c>
      <c r="AK321" s="9" t="b">
        <v>1</v>
      </c>
      <c r="AL321" s="9" t="b">
        <v>1</v>
      </c>
      <c r="AM321" s="9" t="b">
        <v>1</v>
      </c>
      <c r="BB321" s="56">
        <v>90069</v>
      </c>
      <c r="BC321" s="56">
        <v>90070</v>
      </c>
    </row>
    <row r="322" spans="1:55">
      <c r="A322" s="9" t="s">
        <v>234</v>
      </c>
      <c r="B322" s="9" t="s">
        <v>1690</v>
      </c>
      <c r="C322" s="9">
        <v>1</v>
      </c>
      <c r="D322" s="9">
        <v>1</v>
      </c>
      <c r="E322" s="9" t="str">
        <f>_xlfn.CONCAT(B322, RIGHT(_xlfn.CONCAT("0", D322), 2))</f>
        <v>BZ-O401</v>
      </c>
      <c r="F322" s="9" t="s">
        <v>1522</v>
      </c>
      <c r="G322" s="9" t="s">
        <v>655</v>
      </c>
      <c r="H322" s="9" t="s">
        <v>654</v>
      </c>
      <c r="J322" s="9" t="e">
        <f>MATCH($A322, 'Spells By School'!A:A, 0)</f>
        <v>#N/A</v>
      </c>
      <c r="K322" s="9">
        <f>MATCH($A322, 'Spells By School'!B:B, 0)</f>
        <v>25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 t="e">
        <f>MATCH($A322, 'Spells By School'!F:F, 0)</f>
        <v>#N/A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Conjuration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CO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41</v>
      </c>
      <c r="V322" s="9" t="str">
        <f>INDEX('Wand Mapping'!K:K, U322)</f>
        <v>wand_ai_390</v>
      </c>
      <c r="W322" s="9" t="str">
        <f>_xlfn.CONCAT(V322, "_", T322)</f>
        <v>wand_ai_390_CO</v>
      </c>
      <c r="Z322" s="9" t="str">
        <f>IF(ISBLANK(X322), W322, X322)</f>
        <v>wand_ai_390_CO</v>
      </c>
      <c r="AN322" s="9" t="b">
        <v>1</v>
      </c>
    </row>
    <row r="323" spans="1:55">
      <c r="A323" s="9" t="s">
        <v>436</v>
      </c>
      <c r="B323" s="9" t="s">
        <v>1691</v>
      </c>
      <c r="C323" s="9">
        <v>1</v>
      </c>
      <c r="D323" s="9">
        <v>1</v>
      </c>
      <c r="E323" s="9" t="str">
        <f>_xlfn.CONCAT(B323, RIGHT(_xlfn.CONCAT("0", D323), 2))</f>
        <v>BZ-O501</v>
      </c>
      <c r="F323" s="9" t="s">
        <v>1573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>
        <f>MATCH($A323, 'Spells By School'!D:D, 0)</f>
        <v>68</v>
      </c>
      <c r="N323" s="9" t="e">
        <f>MATCH($A323, 'Spells By School'!E:E, 0)</f>
        <v>#N/A</v>
      </c>
      <c r="O323" s="9" t="e">
        <f>MATCH($A323, 'Spells By School'!F:F, 0)</f>
        <v>#N/A</v>
      </c>
      <c r="P323" s="9" t="e">
        <f ca="1">MATCH($A323, 'Spells By School'!G:G, 0)</f>
        <v>#N/A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>IF(ISNA($J323), IF(ISNA($K323), IF(ISNA($L323), IF(ISNA($M323), IF(ISNA($N323), IF(ISNA($O323), IF(ISNA($P323), IF(ISNA($Q323), IF(ISNA($R323), "###error###", R$1),Q$1),P$1),O$1),N$1),M$1),L$1),K$1),J$1)</f>
        <v>Transmutation</v>
      </c>
      <c r="T323" s="9" t="str">
        <f>IF(ISNA($J323), IF(ISNA($K323), IF(ISNA($L323), IF(ISNA($M323), IF(ISNA($N323), IF(ISNA($O323), IF(ISNA($P323), IF(ISNA($Q323), IF(ISNA($R323), "###error###", "WM"),"IL"),"NE"),"EN"),"EV"),"TR"),"DI"),"CO"),"AB")</f>
        <v>TR</v>
      </c>
      <c r="U323" s="9">
        <f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71</v>
      </c>
      <c r="V323" s="9" t="str">
        <f>INDEX('Wand Mapping'!K:K, U323)</f>
        <v>wand_ai_690</v>
      </c>
      <c r="W323" s="9" t="str">
        <f>_xlfn.CONCAT(V323, "_", T323)</f>
        <v>wand_ai_690_TR</v>
      </c>
      <c r="Z323" s="9" t="str">
        <f>IF(ISBLANK(X323), W323, X323)</f>
        <v>wand_ai_690_TR</v>
      </c>
    </row>
    <row r="324" spans="1:55">
      <c r="A324" s="9" t="s">
        <v>252</v>
      </c>
      <c r="B324" s="9" t="s">
        <v>1692</v>
      </c>
      <c r="C324" s="9">
        <v>1</v>
      </c>
      <c r="D324" s="9">
        <v>1</v>
      </c>
      <c r="E324" s="9" t="str">
        <f>_xlfn.CONCAT(B324, RIGHT(_xlfn.CONCAT("0", D324), 2))</f>
        <v>BZ-O601</v>
      </c>
      <c r="F324" s="9" t="s">
        <v>1574</v>
      </c>
      <c r="G324" s="9" t="s">
        <v>655</v>
      </c>
      <c r="H324" s="9" t="s">
        <v>654</v>
      </c>
      <c r="J324" s="9" t="e">
        <f>MATCH($A324, 'Spells By School'!A:A, 0)</f>
        <v>#N/A</v>
      </c>
      <c r="K324" s="9" t="e">
        <f>MATCH($A324, 'Spells By School'!B:B, 0)</f>
        <v>#N/A</v>
      </c>
      <c r="L324" s="9">
        <f>MATCH($A324, 'Spells By School'!C:C, 0)</f>
        <v>14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Divination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DI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43</v>
      </c>
      <c r="V324" s="9" t="str">
        <f>INDEX('Wand Mapping'!K:K, U324)</f>
        <v>wand_ai_410</v>
      </c>
      <c r="W324" s="9" t="str">
        <f>_xlfn.CONCAT(V324, "_", T324)</f>
        <v>wand_ai_410_DI</v>
      </c>
      <c r="Z324" s="9" t="str">
        <f>IF(ISBLANK(X324), W324, X324)</f>
        <v>wand_ai_410_DI</v>
      </c>
    </row>
    <row r="325" spans="1:55">
      <c r="A325" s="9" t="s">
        <v>20</v>
      </c>
      <c r="B325" s="9" t="s">
        <v>1693</v>
      </c>
      <c r="C325" s="9">
        <v>1</v>
      </c>
      <c r="D325" s="9">
        <v>1</v>
      </c>
      <c r="E325" s="9" t="str">
        <f>_xlfn.CONCAT(B325, RIGHT(_xlfn.CONCAT("0", D325), 2))</f>
        <v>BZ-O701</v>
      </c>
      <c r="F325" s="9" t="s">
        <v>1575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 t="e">
        <f>MATCH($A325, 'Spells By School'!C:C, 0)</f>
        <v>#N/A</v>
      </c>
      <c r="M325" s="9" t="e">
        <f>MATCH($A325, 'Spells By School'!D:D, 0)</f>
        <v>#N/A</v>
      </c>
      <c r="N325" s="9" t="e">
        <f>MATCH($A325, 'Spells By School'!E:E, 0)</f>
        <v>#N/A</v>
      </c>
      <c r="O325" s="9">
        <f>MATCH($A325, 'Spells By School'!F:F, 0)</f>
        <v>48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Enchantment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EN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4</v>
      </c>
      <c r="V325" s="9" t="str">
        <f>INDEX('Wand Mapping'!K:K, U325)</f>
        <v>wand_ai_020</v>
      </c>
      <c r="W325" s="9" t="str">
        <f>_xlfn.CONCAT(V325, "_", T325)</f>
        <v>wand_ai_020_EN</v>
      </c>
      <c r="Z325" s="9" t="str">
        <f>IF(ISBLANK(X325), W325, X325)</f>
        <v>wand_ai_020_EN</v>
      </c>
    </row>
    <row r="326" spans="1:55">
      <c r="A326" s="9" t="s">
        <v>216</v>
      </c>
      <c r="B326" s="9" t="s">
        <v>1694</v>
      </c>
      <c r="C326" s="9">
        <v>1</v>
      </c>
      <c r="D326" s="9">
        <v>1</v>
      </c>
      <c r="E326" s="9" t="str">
        <f>_xlfn.CONCAT(B326, RIGHT(_xlfn.CONCAT("0", D326), 2))</f>
        <v>BZ-O801</v>
      </c>
      <c r="F326" s="9" t="s">
        <v>1576</v>
      </c>
      <c r="G326" s="9" t="s">
        <v>655</v>
      </c>
      <c r="H326" s="9" t="s">
        <v>654</v>
      </c>
      <c r="J326" s="9">
        <f>MATCH($A326, 'Spells By School'!A:A, 0)</f>
        <v>61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 t="e">
        <f>MATCH($A326, 'Spells By School'!E:E, 0)</f>
        <v>#N/A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Abjuration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AB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38</v>
      </c>
      <c r="V326" s="9" t="str">
        <f>INDEX('Wand Mapping'!K:K, U326)</f>
        <v>wand_ai_360</v>
      </c>
      <c r="W326" s="9" t="str">
        <f>_xlfn.CONCAT(V326, "_", T326)</f>
        <v>wand_ai_360_AB</v>
      </c>
      <c r="Z326" s="9" t="str">
        <f>IF(ISBLANK(X326), W326, X326)</f>
        <v>wand_ai_360_AB</v>
      </c>
    </row>
    <row r="327" spans="1:55">
      <c r="A327" s="9" t="s">
        <v>80</v>
      </c>
      <c r="B327" s="9" t="s">
        <v>1695</v>
      </c>
      <c r="C327" s="9">
        <v>1</v>
      </c>
      <c r="D327" s="9">
        <v>1</v>
      </c>
      <c r="E327" s="9" t="str">
        <f>_xlfn.CONCAT(B327, RIGHT(_xlfn.CONCAT("0", D327), 2))</f>
        <v>BZ-O901</v>
      </c>
      <c r="F327" s="9" t="s">
        <v>1577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 t="e">
        <f>MATCH($A327, 'Spells By School'!D:D, 0)</f>
        <v>#N/A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>
        <f>MATCH($A327, 'Spells By School'!H:H, 0)</f>
        <v>5</v>
      </c>
      <c r="R327" s="9" t="e">
        <f>MATCH($A327, 'Spells By School'!I:I, 0)</f>
        <v>#N/A</v>
      </c>
      <c r="S327" s="9" t="str">
        <f ca="1">IF(ISNA($J327), IF(ISNA($K327), IF(ISNA($L327), IF(ISNA($M327), IF(ISNA($N327), IF(ISNA($O327), IF(ISNA($P327), IF(ISNA($Q327), IF(ISNA($R327), "###error###", R$1),Q$1),P$1),O$1),N$1),M$1),L$1),K$1),J$1)</f>
        <v>Illusion</v>
      </c>
      <c r="T327" s="9" t="str">
        <f ca="1">IF(ISNA($J327), IF(ISNA($K327), IF(ISNA($L327), IF(ISNA($M327), IF(ISNA($N327), IF(ISNA($O327), IF(ISNA($P327), IF(ISNA($Q327), IF(ISNA($R327), "###error###", "WM"),"IL"),"NE"),"EN"),"EV"),"TR"),"DI"),"CO"),"AB")</f>
        <v>IL</v>
      </c>
      <c r="U327" s="9">
        <f ca="1"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14</v>
      </c>
      <c r="V327" s="9" t="str">
        <f ca="1">INDEX('Wand Mapping'!K:K, U327)</f>
        <v>wand_ai_120</v>
      </c>
      <c r="W327" s="9" t="str">
        <f ca="1">_xlfn.CONCAT(V327, "_", T327)</f>
        <v>wand_ai_120_IL</v>
      </c>
      <c r="Z327" s="9" t="str">
        <f ca="1">IF(ISBLANK(X327), W327, X327)</f>
        <v>wand_ai_120_IL</v>
      </c>
      <c r="AN327" s="9" t="b">
        <v>1</v>
      </c>
    </row>
    <row r="328" spans="1:55">
      <c r="A328" s="9" t="s">
        <v>604</v>
      </c>
      <c r="B328" s="9" t="s">
        <v>1696</v>
      </c>
      <c r="C328" s="9">
        <v>1</v>
      </c>
      <c r="D328" s="9">
        <v>1</v>
      </c>
      <c r="E328" s="9" t="str">
        <f>_xlfn.CONCAT(B328, RIGHT(_xlfn.CONCAT("0", D328), 2))</f>
        <v>BZ-OA01</v>
      </c>
      <c r="F328" s="9" t="s">
        <v>1578</v>
      </c>
      <c r="G328" s="9" t="s">
        <v>655</v>
      </c>
      <c r="H328" s="9" t="s">
        <v>654</v>
      </c>
      <c r="J328" s="9" t="e">
        <f>MATCH($A328, 'Spells By School'!A:A, 0)</f>
        <v>#N/A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>
        <f>MATCH($A328, 'Spells By School'!E:E, 0)</f>
        <v>62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Invocation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EV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96</v>
      </c>
      <c r="V328" s="9" t="str">
        <f>INDEX('Wand Mapping'!K:K, U328)</f>
        <v>wand_ai_940</v>
      </c>
      <c r="W328" s="9" t="str">
        <f>_xlfn.CONCAT(V328, "_", T328)</f>
        <v>wand_ai_940_EV</v>
      </c>
      <c r="Z328" s="9" t="str">
        <f>IF(ISBLANK(X328), W328, X328)</f>
        <v>wand_ai_940_EV</v>
      </c>
    </row>
    <row r="329" spans="1:55">
      <c r="A329" s="9" t="s">
        <v>162</v>
      </c>
      <c r="B329" s="9" t="s">
        <v>1697</v>
      </c>
      <c r="C329" s="9">
        <v>2</v>
      </c>
      <c r="D329" s="9">
        <v>3</v>
      </c>
      <c r="E329" s="9" t="str">
        <f>_xlfn.CONCAT(B329, RIGHT(_xlfn.CONCAT("0", D329), 2))</f>
        <v>BZ-OB03</v>
      </c>
      <c r="F329" s="9" t="s">
        <v>1523</v>
      </c>
      <c r="G329" s="9" t="s">
        <v>655</v>
      </c>
      <c r="H329" s="9" t="s">
        <v>654</v>
      </c>
      <c r="J329" s="9" t="e">
        <f>MATCH($A329, 'Spells By School'!A:A, 0)</f>
        <v>#N/A</v>
      </c>
      <c r="K329" s="9">
        <f>MATCH($A329, 'Spells By School'!B:B, 0)</f>
        <v>61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 t="e">
        <f>MATCH($A329, 'Spells By School'!H:H, 0)</f>
        <v>#N/A</v>
      </c>
      <c r="R329" s="9" t="e">
        <f>MATCH($A329, 'Spells By School'!I:I, 0)</f>
        <v>#N/A</v>
      </c>
      <c r="S329" s="9" t="str">
        <f>IF(ISNA($J329), IF(ISNA($K329), IF(ISNA($L329), IF(ISNA($M329), IF(ISNA($N329), IF(ISNA($O329), IF(ISNA($P329), IF(ISNA($Q329), IF(ISNA($R329), "###error###", R$1),Q$1),P$1),O$1),N$1),M$1),L$1),K$1),J$1)</f>
        <v>Conjuration</v>
      </c>
      <c r="T329" s="9" t="str">
        <f>IF(ISNA($J329), IF(ISNA($K329), IF(ISNA($L329), IF(ISNA($M329), IF(ISNA($N329), IF(ISNA($O329), IF(ISNA($P329), IF(ISNA($Q329), IF(ISNA($R329), "###error###", "WM"),"IL"),"NE"),"EN"),"EV"),"TR"),"DI"),"CO"),"AB")</f>
        <v>CO</v>
      </c>
      <c r="U329" s="9">
        <f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29</v>
      </c>
      <c r="V329" s="9" t="str">
        <f>INDEX('Wand Mapping'!K:K, U329)</f>
        <v>wand_ai_270</v>
      </c>
      <c r="W329" s="9" t="str">
        <f>_xlfn.CONCAT(V329, "_", T329)</f>
        <v>wand_ai_270_CO</v>
      </c>
      <c r="Z329" s="9" t="str">
        <f>IF(ISBLANK(X329), W329, X329)</f>
        <v>wand_ai_270_CO</v>
      </c>
    </row>
    <row r="330" spans="1:55">
      <c r="A330" s="35" t="s">
        <v>603</v>
      </c>
      <c r="B330" s="9" t="s">
        <v>1698</v>
      </c>
      <c r="C330" s="9">
        <v>2</v>
      </c>
      <c r="D330" s="9">
        <v>3</v>
      </c>
      <c r="E330" s="9" t="str">
        <f>_xlfn.CONCAT(B330, RIGHT(_xlfn.CONCAT("0", D330), 2))</f>
        <v>BZ-OC03</v>
      </c>
      <c r="F330" s="9" t="s">
        <v>1524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>
        <f>MATCH($A330, 'Spells By School'!D:D, 0)</f>
        <v>33</v>
      </c>
      <c r="N330" s="9" t="e">
        <f>MATCH($A330, 'Spells By School'!E:E, 0)</f>
        <v>#N/A</v>
      </c>
      <c r="O330" s="9" t="e">
        <f>MATCH($A330, 'Spells By School'!F:F, 0)</f>
        <v>#N/A</v>
      </c>
      <c r="P330" s="9" t="e">
        <f ca="1">MATCH($A330, 'Spells By School'!G:G, 0)</f>
        <v>#N/A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>IF(ISNA($J330), IF(ISNA($K330), IF(ISNA($L330), IF(ISNA($M330), IF(ISNA($N330), IF(ISNA($O330), IF(ISNA($P330), IF(ISNA($Q330), IF(ISNA($R330), "###error###", R$1),Q$1),P$1),O$1),N$1),M$1),L$1),K$1),J$1)</f>
        <v>Transmutation</v>
      </c>
      <c r="T330" s="9" t="str">
        <f>IF(ISNA($J330), IF(ISNA($K330), IF(ISNA($L330), IF(ISNA($M330), IF(ISNA($N330), IF(ISNA($O330), IF(ISNA($P330), IF(ISNA($Q330), IF(ISNA($R330), "###error###", "WM"),"IL"),"NE"),"EN"),"EV"),"TR"),"DI"),"CO"),"AB")</f>
        <v>TR</v>
      </c>
      <c r="U330" s="9">
        <f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96</v>
      </c>
      <c r="V330" s="9" t="str">
        <f>INDEX('Wand Mapping'!K:K, U330)</f>
        <v>wand_ai_940</v>
      </c>
      <c r="W330" s="9" t="str">
        <f>_xlfn.CONCAT(V330, "_", T330)</f>
        <v>wand_ai_940_TR</v>
      </c>
      <c r="Z330" s="9" t="str">
        <f>IF(ISBLANK(X330), W330, X330)</f>
        <v>wand_ai_940_TR</v>
      </c>
    </row>
    <row r="331" spans="1:55">
      <c r="A331" s="9" t="s">
        <v>388</v>
      </c>
      <c r="B331" s="9" t="s">
        <v>1699</v>
      </c>
      <c r="C331" s="9">
        <v>2</v>
      </c>
      <c r="D331" s="9">
        <v>3</v>
      </c>
      <c r="E331" s="9" t="str">
        <f>_xlfn.CONCAT(B331, RIGHT(_xlfn.CONCAT("0", D331), 2))</f>
        <v>BZ-OD03</v>
      </c>
      <c r="F331" s="9" t="s">
        <v>1525</v>
      </c>
      <c r="G331" s="9" t="s">
        <v>655</v>
      </c>
      <c r="H331" s="9" t="s">
        <v>654</v>
      </c>
      <c r="J331" s="9">
        <f>MATCH($A331, 'Spells By School'!A:A, 0)</f>
        <v>39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 t="e">
        <f>MATCH($A331, 'Spells By School'!F:F, 0)</f>
        <v>#N/A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Abjuration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AB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64</v>
      </c>
      <c r="V331" s="9" t="str">
        <f>INDEX('Wand Mapping'!K:K, U331)</f>
        <v>wand_ai_620</v>
      </c>
      <c r="W331" s="9" t="str">
        <f>_xlfn.CONCAT(V331, "_", T331)</f>
        <v>wand_ai_620_AB</v>
      </c>
      <c r="Z331" s="9" t="str">
        <f>IF(ISBLANK(X331), W331, X331)</f>
        <v>wand_ai_620_AB</v>
      </c>
    </row>
    <row r="332" spans="1:55">
      <c r="A332" s="9" t="s">
        <v>392</v>
      </c>
      <c r="B332" s="9" t="s">
        <v>1700</v>
      </c>
      <c r="C332" s="9">
        <v>2</v>
      </c>
      <c r="D332" s="9">
        <v>3</v>
      </c>
      <c r="E332" s="9" t="str">
        <f>_xlfn.CONCAT(B332, RIGHT(_xlfn.CONCAT("0", D332), 2))</f>
        <v>BZ-OE03</v>
      </c>
      <c r="F332" s="9" t="s">
        <v>1526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 t="e">
        <f>MATCH($A332, 'Spells By School'!C:C, 0)</f>
        <v>#N/A</v>
      </c>
      <c r="M332" s="9" t="e">
        <f>MATCH($A332, 'Spells By School'!D:D, 0)</f>
        <v>#N/A</v>
      </c>
      <c r="N332" s="9" t="e">
        <f>MATCH($A332, 'Spells By School'!E:E, 0)</f>
        <v>#N/A</v>
      </c>
      <c r="O332" s="9">
        <f>MATCH($A332, 'Spells By School'!F:F, 0)</f>
        <v>33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Enchantment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EN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64</v>
      </c>
      <c r="V332" s="9" t="str">
        <f>INDEX('Wand Mapping'!K:K, U332)</f>
        <v>wand_ai_620</v>
      </c>
      <c r="W332" s="9" t="str">
        <f>_xlfn.CONCAT(V332, "_", T332)</f>
        <v>wand_ai_620_EN</v>
      </c>
      <c r="Z332" s="9" t="str">
        <f>IF(ISBLANK(X332), W332, X332)</f>
        <v>wand_ai_620_EN</v>
      </c>
    </row>
    <row r="333" spans="1:55">
      <c r="A333" s="30" t="s">
        <v>326</v>
      </c>
      <c r="B333" s="9" t="s">
        <v>1701</v>
      </c>
      <c r="C333" s="9">
        <v>2</v>
      </c>
      <c r="D333" s="9">
        <v>3</v>
      </c>
      <c r="E333" s="9" t="str">
        <f>_xlfn.CONCAT(B333, RIGHT(_xlfn.CONCAT("0", D333), 2))</f>
        <v>BZ-OF03</v>
      </c>
      <c r="F333" s="9" t="s">
        <v>1527</v>
      </c>
      <c r="G333" s="9" t="s">
        <v>655</v>
      </c>
      <c r="H333" s="9" t="s">
        <v>654</v>
      </c>
      <c r="J333" s="9" t="e">
        <f>MATCH($A333, 'Spells By School'!A:A, 0)</f>
        <v>#N/A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>
        <f ca="1">MATCH($A333, 'Spells By School'!G:G, 0)</f>
        <v>51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 ca="1">IF(ISNA($J333), IF(ISNA($K333), IF(ISNA($L333), IF(ISNA($M333), IF(ISNA($N333), IF(ISNA($O333), IF(ISNA($P333), IF(ISNA($Q333), IF(ISNA($R333), "###error###", R$1),Q$1),P$1),O$1),N$1),M$1),L$1),K$1),J$1)</f>
        <v>Necromancy</v>
      </c>
      <c r="T333" s="9" t="str">
        <f ca="1">IF(ISNA($J333), IF(ISNA($K333), IF(ISNA($L333), IF(ISNA($M333), IF(ISNA($N333), IF(ISNA($O333), IF(ISNA($P333), IF(ISNA($Q333), IF(ISNA($R333), "###error###", "WM"),"IL"),"NE"),"EN"),"EV"),"TR"),"DI"),"CO"),"AB")</f>
        <v>NE</v>
      </c>
      <c r="U333" s="9">
        <f ca="1"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53</v>
      </c>
      <c r="V333" s="9" t="str">
        <f ca="1">INDEX('Wand Mapping'!K:K, U333)</f>
        <v>wand_ai_510</v>
      </c>
      <c r="W333" s="9" t="str">
        <f ca="1">_xlfn.CONCAT(V333, "_", T333)</f>
        <v>wand_ai_510_NE</v>
      </c>
      <c r="Z333" s="9" t="str">
        <f ca="1">IF(ISBLANK(X333), W333, X333)</f>
        <v>wand_ai_510_NE</v>
      </c>
    </row>
    <row r="334" spans="1:55">
      <c r="A334" s="9" t="s">
        <v>161</v>
      </c>
      <c r="B334" s="9" t="s">
        <v>1702</v>
      </c>
      <c r="C334" s="9">
        <v>2</v>
      </c>
      <c r="D334" s="9">
        <v>3</v>
      </c>
      <c r="E334" s="9" t="str">
        <f>_xlfn.CONCAT(B334, RIGHT(_xlfn.CONCAT("0", D334), 2))</f>
        <v>BZ-OG03</v>
      </c>
      <c r="F334" s="9" t="s">
        <v>1528</v>
      </c>
      <c r="G334" s="9" t="s">
        <v>655</v>
      </c>
      <c r="H334" s="9" t="s">
        <v>654</v>
      </c>
      <c r="J334" s="9">
        <f>MATCH($A334, 'Spells By School'!A:A, 0)</f>
        <v>8</v>
      </c>
      <c r="K334" s="9" t="e">
        <f>MATCH($A334, 'Spells By School'!B:B, 0)</f>
        <v>#N/A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Abjuration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AB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29</v>
      </c>
      <c r="V334" s="9" t="str">
        <f>INDEX('Wand Mapping'!K:K, U334)</f>
        <v>wand_ai_270</v>
      </c>
      <c r="W334" s="9" t="str">
        <f>_xlfn.CONCAT(V334, "_", T334)</f>
        <v>wand_ai_270_AB</v>
      </c>
      <c r="Z334" s="9" t="str">
        <f>IF(ISBLANK(X334), W334, X334)</f>
        <v>wand_ai_270_AB</v>
      </c>
    </row>
    <row r="335" spans="1:55">
      <c r="A335" s="9" t="s">
        <v>376</v>
      </c>
      <c r="B335" s="9" t="s">
        <v>1703</v>
      </c>
      <c r="C335" s="9">
        <v>2</v>
      </c>
      <c r="D335" s="9">
        <v>3</v>
      </c>
      <c r="E335" s="9" t="str">
        <f>_xlfn.CONCAT(B335, RIGHT(_xlfn.CONCAT("0", D335), 2))</f>
        <v>BZ-OH03</v>
      </c>
      <c r="F335" s="9" t="s">
        <v>1579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>
        <f>MATCH($A335, 'Spells By School'!C:C, 0)</f>
        <v>2</v>
      </c>
      <c r="M335" s="9" t="e">
        <f>MATCH($A335, 'Spells By School'!D:D, 0)</f>
        <v>#N/A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Divination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DI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62</v>
      </c>
      <c r="V335" s="9" t="str">
        <f>INDEX('Wand Mapping'!K:K, U335)</f>
        <v>wand_ai_600</v>
      </c>
      <c r="W335" s="9" t="str">
        <f>_xlfn.CONCAT(V335, "_", T335)</f>
        <v>wand_ai_600_DI</v>
      </c>
      <c r="Z335" s="9" t="str">
        <f>IF(ISBLANK(X335), W335, X335)</f>
        <v>wand_ai_600_DI</v>
      </c>
    </row>
    <row r="336" spans="1:55">
      <c r="A336" s="9" t="s">
        <v>277</v>
      </c>
      <c r="B336" s="9" t="s">
        <v>1704</v>
      </c>
      <c r="C336" s="9">
        <v>2</v>
      </c>
      <c r="D336" s="9">
        <v>3</v>
      </c>
      <c r="E336" s="9" t="str">
        <f>_xlfn.CONCAT(B336, RIGHT(_xlfn.CONCAT("0", D336), 2))</f>
        <v>BZ-OI03</v>
      </c>
      <c r="F336" s="9" t="s">
        <v>1580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 t="e">
        <f>MATCH($A336, 'Spells By School'!D:D, 0)</f>
        <v>#N/A</v>
      </c>
      <c r="N336" s="9">
        <f>MATCH($A336, 'Spells By School'!E:E, 0)</f>
        <v>25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Invocation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EV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46</v>
      </c>
      <c r="V336" s="9" t="str">
        <f>INDEX('Wand Mapping'!K:K, U336)</f>
        <v>wand_ai_440</v>
      </c>
      <c r="W336" s="9" t="str">
        <f>_xlfn.CONCAT(V336, "_", T336)</f>
        <v>wand_ai_440_EV</v>
      </c>
      <c r="Z336" s="9" t="str">
        <f>IF(ISBLANK(X336), W336, X336)</f>
        <v>wand_ai_440_EV</v>
      </c>
    </row>
    <row r="337" spans="1:26">
      <c r="A337" s="9" t="s">
        <v>377</v>
      </c>
      <c r="B337" s="9" t="s">
        <v>1706</v>
      </c>
      <c r="C337" s="9">
        <v>2</v>
      </c>
      <c r="D337" s="9">
        <v>3</v>
      </c>
      <c r="E337" s="9" t="str">
        <f>_xlfn.CONCAT(B337, RIGHT(_xlfn.CONCAT("0", D337), 2))</f>
        <v>BZ-OK03</v>
      </c>
      <c r="F337" s="9" t="s">
        <v>1582</v>
      </c>
      <c r="G337" s="9" t="s">
        <v>655</v>
      </c>
      <c r="H337" s="9" t="s">
        <v>654</v>
      </c>
      <c r="J337" s="9" t="e">
        <f>MATCH($A337, 'Spells By School'!A:A, 0)</f>
        <v>#N/A</v>
      </c>
      <c r="K337" s="9" t="e">
        <f>MATCH($A337, 'Spells By School'!B:B, 0)</f>
        <v>#N/A</v>
      </c>
      <c r="L337" s="9" t="e">
        <f>MATCH($A337, 'Spells By School'!C:C, 0)</f>
        <v>#N/A</v>
      </c>
      <c r="M337" s="9">
        <f>MATCH($A337, 'Spells By School'!D:D, 0)</f>
        <v>14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Transmutation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TR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62</v>
      </c>
      <c r="V337" s="9" t="str">
        <f>INDEX('Wand Mapping'!K:K, U337)</f>
        <v>wand_ai_600</v>
      </c>
      <c r="W337" s="9" t="str">
        <f>_xlfn.CONCAT(V337, "_", T337)</f>
        <v>wand_ai_600_TR</v>
      </c>
      <c r="Z337" s="9" t="str">
        <f>IF(ISBLANK(X337), W337, X337)</f>
        <v>wand_ai_600_TR</v>
      </c>
    </row>
    <row r="338" spans="1:26">
      <c r="A338" s="9" t="s">
        <v>203</v>
      </c>
      <c r="B338" s="9" t="s">
        <v>1707</v>
      </c>
      <c r="C338" s="9">
        <v>3</v>
      </c>
      <c r="D338" s="9">
        <v>5</v>
      </c>
      <c r="E338" s="9" t="str">
        <f>_xlfn.CONCAT(B338, RIGHT(_xlfn.CONCAT("0", D338), 2))</f>
        <v>BZ-OL05</v>
      </c>
      <c r="F338" s="9" t="s">
        <v>1529</v>
      </c>
      <c r="G338" s="9" t="s">
        <v>655</v>
      </c>
      <c r="H338" s="9" t="s">
        <v>654</v>
      </c>
      <c r="J338" s="9">
        <f>MATCH($A338, 'Spells By School'!A:A, 0)</f>
        <v>4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 t="e">
        <f>MATCH($A338, 'Spells By School'!E:E, 0)</f>
        <v>#N/A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Abjuration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AB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36</v>
      </c>
      <c r="V338" s="9" t="str">
        <f>INDEX('Wand Mapping'!K:K, U338)</f>
        <v>wand_ai_340</v>
      </c>
      <c r="W338" s="9" t="str">
        <f>_xlfn.CONCAT(V338, "_", T338)</f>
        <v>wand_ai_340_AB</v>
      </c>
      <c r="Z338" s="9" t="str">
        <f>IF(ISBLANK(X338), W338, X338)</f>
        <v>wand_ai_340_AB</v>
      </c>
    </row>
    <row r="339" spans="1:26">
      <c r="A339" s="9" t="s">
        <v>528</v>
      </c>
      <c r="B339" s="9" t="s">
        <v>1708</v>
      </c>
      <c r="C339" s="9">
        <v>3</v>
      </c>
      <c r="D339" s="9">
        <v>5</v>
      </c>
      <c r="E339" s="9" t="str">
        <f>_xlfn.CONCAT(B339, RIGHT(_xlfn.CONCAT("0", D339), 2))</f>
        <v>BZ-OM05</v>
      </c>
      <c r="F339" s="9" t="s">
        <v>1530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9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84</v>
      </c>
      <c r="V339" s="9" t="str">
        <f ca="1">INDEX('Wand Mapping'!K:K, U339)</f>
        <v>wand_ai_820</v>
      </c>
      <c r="W339" s="9" t="str">
        <f ca="1">_xlfn.CONCAT(V339, "_", T339)</f>
        <v>wand_ai_820_IL</v>
      </c>
      <c r="Z339" s="9" t="str">
        <f ca="1">IF(ISBLANK(X339), W339, X339)</f>
        <v>wand_ai_820_IL</v>
      </c>
    </row>
    <row r="340" spans="1:26">
      <c r="A340" s="9" t="s">
        <v>207</v>
      </c>
      <c r="B340" s="9" t="s">
        <v>1837</v>
      </c>
      <c r="C340" s="9">
        <v>3</v>
      </c>
      <c r="D340" s="9">
        <v>5</v>
      </c>
      <c r="E340" s="9" t="str">
        <f>_xlfn.CONCAT(B340, RIGHT(_xlfn.CONCAT("0", D340), 2))</f>
        <v>BZ-ON05</v>
      </c>
      <c r="F340" s="9" t="s">
        <v>1531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69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36</v>
      </c>
      <c r="V340" s="9" t="str">
        <f ca="1">INDEX('Wand Mapping'!K:K, U340)</f>
        <v>wand_ai_340</v>
      </c>
      <c r="W340" s="9" t="str">
        <f ca="1">_xlfn.CONCAT(V340, "_", T340)</f>
        <v>wand_ai_340_NE</v>
      </c>
      <c r="Z340" s="9" t="str">
        <f ca="1">IF(ISBLANK(X340), W340, X340)</f>
        <v>wand_ai_340_NE</v>
      </c>
    </row>
    <row r="341" spans="1:26">
      <c r="A341" s="9" t="s">
        <v>255</v>
      </c>
      <c r="B341" s="9" t="s">
        <v>1709</v>
      </c>
      <c r="C341" s="9">
        <v>3</v>
      </c>
      <c r="D341" s="9">
        <v>5</v>
      </c>
      <c r="E341" s="9" t="str">
        <f>_xlfn.CONCAT(B341, RIGHT(_xlfn.CONCAT("0", D341), 2))</f>
        <v>BZ-OO05</v>
      </c>
      <c r="F341" s="9" t="s">
        <v>1532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>
        <f>MATCH($A341, 'Spells By School'!F:F, 0)</f>
        <v>11</v>
      </c>
      <c r="P341" s="9" t="e">
        <f ca="1">MATCH($A341, 'Spells By School'!G:G, 0)</f>
        <v>#N/A</v>
      </c>
      <c r="Q341" s="9" t="e">
        <f>MATCH($A341, 'Spells By School'!H:H, 0)</f>
        <v>#N/A</v>
      </c>
      <c r="R341" s="9" t="e">
        <f>MATCH($A341, 'Spells By School'!I:I, 0)</f>
        <v>#N/A</v>
      </c>
      <c r="S341" s="9" t="str">
        <f>IF(ISNA($J341), IF(ISNA($K341), IF(ISNA($L341), IF(ISNA($M341), IF(ISNA($N341), IF(ISNA($O341), IF(ISNA($P341), IF(ISNA($Q341), IF(ISNA($R341), "###error###", R$1),Q$1),P$1),O$1),N$1),M$1),L$1),K$1),J$1)</f>
        <v>Enchantment</v>
      </c>
      <c r="T341" s="9" t="str">
        <f>IF(ISNA($J341), IF(ISNA($K341), IF(ISNA($L341), IF(ISNA($M341), IF(ISNA($N341), IF(ISNA($O341), IF(ISNA($P341), IF(ISNA($Q341), IF(ISNA($R341), "###error###", "WM"),"IL"),"NE"),"EN"),"EV"),"TR"),"DI"),"CO"),"AB")</f>
        <v>EN</v>
      </c>
      <c r="U341" s="9">
        <f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43</v>
      </c>
      <c r="V341" s="9" t="str">
        <f>INDEX('Wand Mapping'!K:K, U341)</f>
        <v>wand_ai_410</v>
      </c>
      <c r="W341" s="9" t="str">
        <f>_xlfn.CONCAT(V341, "_", T341)</f>
        <v>wand_ai_410_EN</v>
      </c>
      <c r="Z341" s="9" t="str">
        <f>IF(ISBLANK(X341), W341, X341)</f>
        <v>wand_ai_410_EN</v>
      </c>
    </row>
    <row r="342" spans="1:26">
      <c r="A342" s="9" t="s">
        <v>473</v>
      </c>
      <c r="B342" s="9" t="s">
        <v>1710</v>
      </c>
      <c r="C342" s="9">
        <v>3</v>
      </c>
      <c r="D342" s="9">
        <v>5</v>
      </c>
      <c r="E342" s="9" t="str">
        <f>_xlfn.CONCAT(B342, RIGHT(_xlfn.CONCAT("0", D342), 2))</f>
        <v>BZ-OP05</v>
      </c>
      <c r="F342" s="9" t="s">
        <v>1533</v>
      </c>
      <c r="G342" s="9" t="s">
        <v>655</v>
      </c>
      <c r="H342" s="9" t="s">
        <v>654</v>
      </c>
      <c r="J342" s="9" t="e">
        <f>MATCH($A342, 'Spells By School'!A:A, 0)</f>
        <v>#N/A</v>
      </c>
      <c r="K342" s="9" t="e">
        <f>MATCH($A342, 'Spells By School'!B:B, 0)</f>
        <v>#N/A</v>
      </c>
      <c r="L342" s="9">
        <f>MATCH($A342, 'Spells By School'!C:C, 0)</f>
        <v>19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Divination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DI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77</v>
      </c>
      <c r="V342" s="9" t="str">
        <f>INDEX('Wand Mapping'!K:K, U342)</f>
        <v>wand_ai_750</v>
      </c>
      <c r="W342" s="9" t="str">
        <f>_xlfn.CONCAT(V342, "_", T342)</f>
        <v>wand_ai_750_DI</v>
      </c>
      <c r="Z342" s="9" t="str">
        <f>IF(ISBLANK(X342), W342, X342)</f>
        <v>wand_ai_750_DI</v>
      </c>
    </row>
    <row r="343" spans="1:26">
      <c r="A343" s="9" t="s">
        <v>302</v>
      </c>
      <c r="B343" s="9" t="s">
        <v>1711</v>
      </c>
      <c r="C343" s="9">
        <v>3</v>
      </c>
      <c r="D343" s="9">
        <v>5</v>
      </c>
      <c r="E343" s="9" t="str">
        <f>_xlfn.CONCAT(B343, RIGHT(_xlfn.CONCAT("0", D343), 2))</f>
        <v>BZ-OQ05</v>
      </c>
      <c r="F343" s="9" t="s">
        <v>1534</v>
      </c>
      <c r="G343" s="9" t="s">
        <v>655</v>
      </c>
      <c r="H343" s="9" t="s">
        <v>654</v>
      </c>
      <c r="J343" s="9">
        <f>MATCH($A343, 'Spells By School'!A:A, 0)</f>
        <v>21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 t="e">
        <f>MATCH($A343, 'Spells By School'!F:F, 0)</f>
        <v>#N/A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Abjuration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AB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50</v>
      </c>
      <c r="V343" s="9" t="str">
        <f>INDEX('Wand Mapping'!K:K, U343)</f>
        <v>wand_ai_480</v>
      </c>
      <c r="W343" s="9" t="str">
        <f>_xlfn.CONCAT(V343, "_", T343)</f>
        <v>wand_ai_480_AB</v>
      </c>
      <c r="Z343" s="9" t="str">
        <f>IF(ISBLANK(X343), W343, X343)</f>
        <v>wand_ai_480_AB</v>
      </c>
    </row>
    <row r="344" spans="1:26">
      <c r="A344" s="9" t="s">
        <v>135</v>
      </c>
      <c r="B344" s="9" t="s">
        <v>1712</v>
      </c>
      <c r="C344" s="9">
        <v>3</v>
      </c>
      <c r="D344" s="9">
        <v>5</v>
      </c>
      <c r="E344" s="9" t="str">
        <f>_xlfn.CONCAT(B344, RIGHT(_xlfn.CONCAT("0", D344), 2))</f>
        <v>BZ-OR05</v>
      </c>
      <c r="F344" s="9" t="s">
        <v>1535</v>
      </c>
      <c r="G344" s="9" t="s">
        <v>655</v>
      </c>
      <c r="H344" s="9" t="s">
        <v>654</v>
      </c>
      <c r="J344" s="9" t="e">
        <f>MATCH($A344, 'Spells By School'!A:A, 0)</f>
        <v>#N/A</v>
      </c>
      <c r="K344" s="9">
        <f>MATCH($A344, 'Spells By School'!B:B, 0)</f>
        <v>48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Conjuration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CO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24</v>
      </c>
      <c r="V344" s="9" t="str">
        <f>INDEX('Wand Mapping'!K:K, U344)</f>
        <v>wand_ai_220</v>
      </c>
      <c r="W344" s="9" t="str">
        <f>_xlfn.CONCAT(V344, "_", T344)</f>
        <v>wand_ai_220_CO</v>
      </c>
      <c r="Z344" s="9" t="str">
        <f>IF(ISBLANK(X344), W344, X344)</f>
        <v>wand_ai_220_CO</v>
      </c>
    </row>
    <row r="345" spans="1:26">
      <c r="A345" s="9" t="s">
        <v>576</v>
      </c>
      <c r="B345" s="9" t="s">
        <v>1713</v>
      </c>
      <c r="C345" s="9">
        <v>3</v>
      </c>
      <c r="D345" s="9">
        <v>5</v>
      </c>
      <c r="E345" s="9" t="str">
        <f>_xlfn.CONCAT(B345, RIGHT(_xlfn.CONCAT("0", D345), 2))</f>
        <v>BZ-OS05</v>
      </c>
      <c r="F345" s="9" t="s">
        <v>1583</v>
      </c>
      <c r="G345" s="9" t="s">
        <v>655</v>
      </c>
      <c r="H345" s="9" t="s">
        <v>654</v>
      </c>
      <c r="J345" s="9" t="e">
        <f>MATCH($A345, 'Spells By School'!A:A, 0)</f>
        <v>#N/A</v>
      </c>
      <c r="K345" s="9" t="e">
        <f>MATCH($A345, 'Spells By School'!B:B, 0)</f>
        <v>#N/A</v>
      </c>
      <c r="L345" s="9" t="e">
        <f>MATCH($A345, 'Spells By School'!C:C, 0)</f>
        <v>#N/A</v>
      </c>
      <c r="M345" s="9">
        <f>MATCH($A345, 'Spells By School'!D:D, 0)</f>
        <v>37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Transmutation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TR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92</v>
      </c>
      <c r="V345" s="9" t="str">
        <f>INDEX('Wand Mapping'!K:K, U345)</f>
        <v>wand_ai_900</v>
      </c>
      <c r="W345" s="9" t="str">
        <f>_xlfn.CONCAT(V345, "_", T345)</f>
        <v>wand_ai_900_TR</v>
      </c>
      <c r="Z345" s="9" t="str">
        <f>IF(ISBLANK(X345), W345, X345)</f>
        <v>wand_ai_900_TR</v>
      </c>
    </row>
    <row r="346" spans="1:26">
      <c r="A346" s="9" t="s">
        <v>159</v>
      </c>
      <c r="B346" s="9" t="s">
        <v>1714</v>
      </c>
      <c r="C346" s="9">
        <v>3</v>
      </c>
      <c r="D346" s="9">
        <v>5</v>
      </c>
      <c r="E346" s="9" t="str">
        <f>_xlfn.CONCAT(B346, RIGHT(_xlfn.CONCAT("0", D346), 2))</f>
        <v>BZ-OT05</v>
      </c>
      <c r="F346" s="9" t="s">
        <v>1584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>
        <f>MATCH($A346, 'Spells By School'!D:D, 0)</f>
        <v>89</v>
      </c>
      <c r="N346" s="9" t="e">
        <f>MATCH($A346, 'Spells By School'!E:E, 0)</f>
        <v>#N/A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Transmutation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TR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28</v>
      </c>
      <c r="V346" s="9" t="str">
        <f>INDEX('Wand Mapping'!K:K, U346)</f>
        <v>wand_ai_260</v>
      </c>
      <c r="W346" s="9" t="str">
        <f>_xlfn.CONCAT(V346, "_", T346)</f>
        <v>wand_ai_260_TR</v>
      </c>
      <c r="Z346" s="9" t="str">
        <f>IF(ISBLANK(X346), W346, X346)</f>
        <v>wand_ai_260_TR</v>
      </c>
    </row>
    <row r="347" spans="1:26">
      <c r="A347" s="9" t="s">
        <v>552</v>
      </c>
      <c r="B347" s="9" t="s">
        <v>1716</v>
      </c>
      <c r="C347" s="9">
        <v>3</v>
      </c>
      <c r="D347" s="9">
        <v>5</v>
      </c>
      <c r="E347" s="9" t="str">
        <f>_xlfn.CONCAT(B347, RIGHT(_xlfn.CONCAT("0", D347), 2))</f>
        <v>BZ-OV05</v>
      </c>
      <c r="F347" s="9" t="s">
        <v>1601</v>
      </c>
      <c r="G347" s="9" t="s">
        <v>655</v>
      </c>
      <c r="H347" s="9" t="s">
        <v>654</v>
      </c>
      <c r="J347" s="9" t="e">
        <f>MATCH($A347, 'Spells By School'!A:A, 0)</f>
        <v>#N/A</v>
      </c>
      <c r="K347" s="9">
        <f>MATCH($A347, 'Spells By School'!B:B, 0)</f>
        <v>9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 t="e">
        <f>MATCH($A347, 'Spells By School'!H:H, 0)</f>
        <v>#N/A</v>
      </c>
      <c r="R347" s="9" t="e">
        <f>MATCH($A347, 'Spells By School'!I:I, 0)</f>
        <v>#N/A</v>
      </c>
      <c r="S347" s="9" t="str">
        <f>IF(ISNA($J347), IF(ISNA($K347), IF(ISNA($L347), IF(ISNA($M347), IF(ISNA($N347), IF(ISNA($O347), IF(ISNA($P347), IF(ISNA($Q347), IF(ISNA($R347), "###error###", R$1),Q$1),P$1),O$1),N$1),M$1),L$1),K$1),J$1)</f>
        <v>Conjuration</v>
      </c>
      <c r="T347" s="9" t="str">
        <f>IF(ISNA($J347), IF(ISNA($K347), IF(ISNA($L347), IF(ISNA($M347), IF(ISNA($N347), IF(ISNA($O347), IF(ISNA($P347), IF(ISNA($Q347), IF(ISNA($R347), "###error###", "WM"),"IL"),"NE"),"EN"),"EV"),"TR"),"DI"),"CO"),"AB")</f>
        <v>CO</v>
      </c>
      <c r="U347" s="9">
        <f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88</v>
      </c>
      <c r="V347" s="9" t="str">
        <f>INDEX('Wand Mapping'!K:K, U347)</f>
        <v>wand_ai_860</v>
      </c>
      <c r="W347" s="9" t="str">
        <f>_xlfn.CONCAT(V347, "_", T347)</f>
        <v>wand_ai_860_CO</v>
      </c>
      <c r="Z347" s="9" t="str">
        <f>IF(ISBLANK(X347), W347, X347)</f>
        <v>wand_ai_860_CO</v>
      </c>
    </row>
    <row r="348" spans="1:26">
      <c r="A348" s="48" t="s">
        <v>367</v>
      </c>
      <c r="B348" s="9" t="s">
        <v>1717</v>
      </c>
      <c r="C348" s="9">
        <v>4</v>
      </c>
      <c r="D348" s="9">
        <v>7</v>
      </c>
      <c r="E348" s="9" t="str">
        <f>_xlfn.CONCAT(B348, RIGHT(_xlfn.CONCAT("0", D348), 2))</f>
        <v>BZ-OW07</v>
      </c>
      <c r="F348" s="9" t="s">
        <v>1536</v>
      </c>
      <c r="G348" s="9" t="s">
        <v>655</v>
      </c>
      <c r="H348" s="9" t="s">
        <v>654</v>
      </c>
      <c r="J348" s="9" t="e">
        <f>MATCH($A348, 'Spells By School'!A:A, 0)</f>
        <v>#N/A</v>
      </c>
      <c r="K348" s="9" t="e">
        <f>MATCH($A348, 'Spells By School'!B:B, 0)</f>
        <v>#N/A</v>
      </c>
      <c r="L348" s="9" t="e">
        <f>MATCH($A348, 'Spells By School'!C:C, 0)</f>
        <v>#N/A</v>
      </c>
      <c r="M348" s="9" t="e">
        <f>MATCH($A348, 'Spells By School'!D:D, 0)</f>
        <v>#N/A</v>
      </c>
      <c r="N348" s="9">
        <f>MATCH($A348, 'Spells By School'!E:E, 0)</f>
        <v>81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Invocation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EV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60</v>
      </c>
      <c r="V348" s="9" t="str">
        <f>INDEX('Wand Mapping'!K:K, U348)</f>
        <v>wand_ai_580</v>
      </c>
      <c r="W348" s="9" t="str">
        <f>_xlfn.CONCAT(V348, "_", T348)</f>
        <v>wand_ai_580_EV</v>
      </c>
      <c r="Z348" s="9" t="str">
        <f>IF(ISBLANK(X348), W348, X348)</f>
        <v>wand_ai_580_EV</v>
      </c>
    </row>
    <row r="349" spans="1:26">
      <c r="A349" s="9" t="s">
        <v>362</v>
      </c>
      <c r="B349" s="9" t="s">
        <v>1718</v>
      </c>
      <c r="C349" s="9">
        <v>4</v>
      </c>
      <c r="D349" s="9">
        <v>7</v>
      </c>
      <c r="E349" s="9" t="str">
        <f>_xlfn.CONCAT(B349, RIGHT(_xlfn.CONCAT("0", D349), 2))</f>
        <v>BZ-OX07</v>
      </c>
      <c r="F349" s="9" t="s">
        <v>1537</v>
      </c>
      <c r="G349" s="9" t="s">
        <v>655</v>
      </c>
      <c r="H349" s="9" t="s">
        <v>654</v>
      </c>
      <c r="J349" s="9" t="e">
        <f>MATCH($A349, 'Spells By School'!A:A, 0)</f>
        <v>#N/A</v>
      </c>
      <c r="K349" s="9" t="e">
        <f>MATCH($A349, 'Spells By School'!B:B, 0)</f>
        <v>#N/A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>
        <f>MATCH($A349, 'Spells By School'!H:H, 0)</f>
        <v>21</v>
      </c>
      <c r="R349" s="9" t="e">
        <f>MATCH($A349, 'Spells By School'!I:I, 0)</f>
        <v>#N/A</v>
      </c>
      <c r="S349" s="9" t="str">
        <f ca="1">IF(ISNA($J349), IF(ISNA($K349), IF(ISNA($L349), IF(ISNA($M349), IF(ISNA($N349), IF(ISNA($O349), IF(ISNA($P349), IF(ISNA($Q349), IF(ISNA($R349), "###error###", R$1),Q$1),P$1),O$1),N$1),M$1),L$1),K$1),J$1)</f>
        <v>Illusion</v>
      </c>
      <c r="T349" s="9" t="str">
        <f ca="1">IF(ISNA($J349), IF(ISNA($K349), IF(ISNA($L349), IF(ISNA($M349), IF(ISNA($N349), IF(ISNA($O349), IF(ISNA($P349), IF(ISNA($Q349), IF(ISNA($R349), "###error###", "WM"),"IL"),"NE"),"EN"),"EV"),"TR"),"DI"),"CO"),"AB")</f>
        <v>IL</v>
      </c>
      <c r="U349" s="9">
        <f ca="1"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59</v>
      </c>
      <c r="V349" s="9" t="str">
        <f ca="1">INDEX('Wand Mapping'!K:K, U349)</f>
        <v>wand_ai_570</v>
      </c>
      <c r="W349" s="9" t="str">
        <f ca="1">_xlfn.CONCAT(V349, "_", T349)</f>
        <v>wand_ai_570_IL</v>
      </c>
      <c r="Z349" s="9" t="str">
        <f ca="1">IF(ISBLANK(X349), W349, X349)</f>
        <v>wand_ai_570_IL</v>
      </c>
    </row>
    <row r="350" spans="1:26">
      <c r="A350" s="9" t="s">
        <v>368</v>
      </c>
      <c r="B350" s="9" t="s">
        <v>1719</v>
      </c>
      <c r="C350" s="9">
        <v>4</v>
      </c>
      <c r="D350" s="9">
        <v>7</v>
      </c>
      <c r="E350" s="9" t="str">
        <f>_xlfn.CONCAT(B350, RIGHT(_xlfn.CONCAT("0", D350), 2))</f>
        <v>BZ-OY07</v>
      </c>
      <c r="F350" s="9" t="s">
        <v>1538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>
        <f ca="1">MATCH($A350, 'Spells By School'!G:G, 0)</f>
        <v>33</v>
      </c>
      <c r="Q350" s="9" t="e">
        <f>MATCH($A350, 'Spells By School'!H:H, 0)</f>
        <v>#N/A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Necromancy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NE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60</v>
      </c>
      <c r="V350" s="9" t="str">
        <f ca="1">INDEX('Wand Mapping'!K:K, U350)</f>
        <v>wand_ai_580</v>
      </c>
      <c r="W350" s="9" t="str">
        <f ca="1">_xlfn.CONCAT(V350, "_", T350)</f>
        <v>wand_ai_580_NE</v>
      </c>
      <c r="Z350" s="9" t="str">
        <f ca="1">IF(ISBLANK(X350), W350, X350)</f>
        <v>wand_ai_580_NE</v>
      </c>
    </row>
    <row r="351" spans="1:26">
      <c r="A351" s="9" t="s">
        <v>381</v>
      </c>
      <c r="B351" s="9" t="s">
        <v>1720</v>
      </c>
      <c r="C351" s="9">
        <v>4</v>
      </c>
      <c r="D351" s="9">
        <v>7</v>
      </c>
      <c r="E351" s="9" t="str">
        <f>_xlfn.CONCAT(B351, RIGHT(_xlfn.CONCAT("0", D351), 2))</f>
        <v>BZ-OZ07</v>
      </c>
      <c r="F351" s="9" t="s">
        <v>1539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 t="e">
        <f ca="1">MATCH($A351, 'Spells By School'!G:G, 0)</f>
        <v>#N/A</v>
      </c>
      <c r="Q351" s="9">
        <f>MATCH($A351, 'Spells By School'!H:H, 0)</f>
        <v>2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Illusion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IL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62</v>
      </c>
      <c r="V351" s="9" t="str">
        <f ca="1">INDEX('Wand Mapping'!K:K, U351)</f>
        <v>wand_ai_600</v>
      </c>
      <c r="W351" s="9" t="str">
        <f ca="1">_xlfn.CONCAT(V351, "_", T351)</f>
        <v>wand_ai_600_IL</v>
      </c>
      <c r="Z351" s="9" t="str">
        <f ca="1">IF(ISBLANK(X351), W351, X351)</f>
        <v>wand_ai_600_IL</v>
      </c>
    </row>
    <row r="352" spans="1:26">
      <c r="A352" s="9" t="s">
        <v>493</v>
      </c>
      <c r="B352" s="9" t="s">
        <v>1755</v>
      </c>
      <c r="C352" s="9">
        <v>4</v>
      </c>
      <c r="D352" s="9">
        <v>7</v>
      </c>
      <c r="E352" s="9" t="str">
        <f>_xlfn.CONCAT(B352, RIGHT(_xlfn.CONCAT("0", D352), 2))</f>
        <v>BZ-P007</v>
      </c>
      <c r="F352" s="9" t="s">
        <v>1540</v>
      </c>
      <c r="G352" s="9" t="s">
        <v>655</v>
      </c>
      <c r="H352" s="9" t="s">
        <v>654</v>
      </c>
      <c r="J352" s="9" t="e">
        <f>MATCH($A352, 'Spells By School'!A:A, 0)</f>
        <v>#N/A</v>
      </c>
      <c r="K352" s="9">
        <f>MATCH($A352, 'Spells By School'!B:B, 0)</f>
        <v>45</v>
      </c>
      <c r="L352" s="9" t="e">
        <f>MATCH($A352, 'Spells By School'!C:C, 0)</f>
        <v>#N/A</v>
      </c>
      <c r="M352" s="9" t="e">
        <f>MATCH($A352, 'Spells By School'!D:D, 0)</f>
        <v>#N/A</v>
      </c>
      <c r="N352" s="9" t="e">
        <f>MATCH($A352, 'Spells By School'!E:E, 0)</f>
        <v>#N/A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Conjuration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CO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80</v>
      </c>
      <c r="V352" s="9" t="str">
        <f>INDEX('Wand Mapping'!K:K, U352)</f>
        <v>wand_ai_780</v>
      </c>
      <c r="W352" s="9" t="str">
        <f>_xlfn.CONCAT(V352, "_", T352)</f>
        <v>wand_ai_780_CO</v>
      </c>
      <c r="Z352" s="9" t="str">
        <f>IF(ISBLANK(X352), W352, X352)</f>
        <v>wand_ai_780_CO</v>
      </c>
    </row>
    <row r="353" spans="1:26">
      <c r="A353" s="9" t="s">
        <v>176</v>
      </c>
      <c r="B353" s="9" t="s">
        <v>1721</v>
      </c>
      <c r="C353" s="9">
        <v>4</v>
      </c>
      <c r="D353" s="9">
        <v>7</v>
      </c>
      <c r="E353" s="9" t="str">
        <f>_xlfn.CONCAT(B353, RIGHT(_xlfn.CONCAT("0", D353), 2))</f>
        <v>BZ-P107</v>
      </c>
      <c r="F353" s="9" t="s">
        <v>1586</v>
      </c>
      <c r="G353" s="9" t="s">
        <v>655</v>
      </c>
      <c r="H353" s="9" t="s">
        <v>654</v>
      </c>
      <c r="J353" s="9" t="e">
        <f>MATCH($A353, 'Spells By School'!A:A, 0)</f>
        <v>#N/A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>
        <f>MATCH($A353, 'Spells By School'!F:F, 0)</f>
        <v>15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Enchantment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EN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31</v>
      </c>
      <c r="V353" s="9" t="str">
        <f>INDEX('Wand Mapping'!K:K, U353)</f>
        <v>wand_ai_290</v>
      </c>
      <c r="W353" s="9" t="str">
        <f>_xlfn.CONCAT(V353, "_", T353)</f>
        <v>wand_ai_290_EN</v>
      </c>
      <c r="Z353" s="9" t="str">
        <f>IF(ISBLANK(X353), W353, X353)</f>
        <v>wand_ai_290_EN</v>
      </c>
    </row>
    <row r="354" spans="1:26">
      <c r="A354" s="9" t="s">
        <v>315</v>
      </c>
      <c r="B354" s="9" t="s">
        <v>1722</v>
      </c>
      <c r="C354" s="9">
        <v>4</v>
      </c>
      <c r="D354" s="9">
        <v>7</v>
      </c>
      <c r="E354" s="9" t="str">
        <f>_xlfn.CONCAT(B354, RIGHT(_xlfn.CONCAT("0", D354), 2))</f>
        <v>BZ-P207</v>
      </c>
      <c r="F354" s="9" t="s">
        <v>1587</v>
      </c>
      <c r="G354" s="9" t="s">
        <v>655</v>
      </c>
      <c r="H354" s="9" t="s">
        <v>654</v>
      </c>
      <c r="J354" s="9">
        <f>MATCH($A354, 'Spells By School'!A:A, 0)</f>
        <v>81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52</v>
      </c>
      <c r="V354" s="9" t="str">
        <f>INDEX('Wand Mapping'!K:K, U354)</f>
        <v>wand_ai_500</v>
      </c>
      <c r="W354" s="9" t="str">
        <f>_xlfn.CONCAT(V354, "_", T354)</f>
        <v>wand_ai_500_AB</v>
      </c>
      <c r="Z354" s="9" t="str">
        <f>IF(ISBLANK(X354), W354, X354)</f>
        <v>wand_ai_500_AB</v>
      </c>
    </row>
    <row r="355" spans="1:26">
      <c r="A355" s="9" t="s">
        <v>465</v>
      </c>
      <c r="B355" s="9" t="s">
        <v>1724</v>
      </c>
      <c r="C355" s="9">
        <v>4</v>
      </c>
      <c r="D355" s="9">
        <v>7</v>
      </c>
      <c r="E355" s="9" t="str">
        <f>_xlfn.CONCAT(B355, RIGHT(_xlfn.CONCAT("0", D355), 2))</f>
        <v>BZ-P407</v>
      </c>
      <c r="F355" s="9" t="s">
        <v>1602</v>
      </c>
      <c r="G355" s="9" t="s">
        <v>655</v>
      </c>
      <c r="H355" s="9" t="s">
        <v>654</v>
      </c>
      <c r="J355" s="9" t="e">
        <f>MATCH($A355, 'Spells By School'!A:A, 0)</f>
        <v>#N/A</v>
      </c>
      <c r="K355" s="9">
        <f>MATCH($A355, 'Spells By School'!B:B, 0)</f>
        <v>34</v>
      </c>
      <c r="L355" s="9" t="e">
        <f>MATCH($A355, 'Spells By School'!C:C, 0)</f>
        <v>#N/A</v>
      </c>
      <c r="M355" s="9" t="e">
        <f>MATCH($A355, 'Spells By School'!D:D, 0)</f>
        <v>#N/A</v>
      </c>
      <c r="N355" s="9" t="e">
        <f>MATCH($A355, 'Spells By School'!E:E, 0)</f>
        <v>#N/A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Conjuration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CO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76</v>
      </c>
      <c r="V355" s="9" t="str">
        <f>INDEX('Wand Mapping'!K:K, U355)</f>
        <v>wand_ai_740</v>
      </c>
      <c r="W355" s="9" t="str">
        <f>_xlfn.CONCAT(V355, "_", T355)</f>
        <v>wand_ai_740_CO</v>
      </c>
      <c r="Z355" s="9" t="str">
        <f>IF(ISBLANK(X355), W355, X355)</f>
        <v>wand_ai_740_CO</v>
      </c>
    </row>
    <row r="356" spans="1:26">
      <c r="A356" s="9" t="s">
        <v>114</v>
      </c>
      <c r="B356" s="9" t="s">
        <v>1725</v>
      </c>
      <c r="C356" s="9">
        <v>5</v>
      </c>
      <c r="D356" s="9">
        <v>9</v>
      </c>
      <c r="E356" s="9" t="str">
        <f>_xlfn.CONCAT(B356, RIGHT(_xlfn.CONCAT("0", D356), 2))</f>
        <v>BZ-P509</v>
      </c>
      <c r="F356" s="9" t="s">
        <v>1541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 t="e">
        <f>MATCH($A356, 'Spells By School'!D:D, 0)</f>
        <v>#N/A</v>
      </c>
      <c r="N356" s="9">
        <f>MATCH($A356, 'Spells By School'!E:E, 0)</f>
        <v>6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Invocation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EV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20</v>
      </c>
      <c r="V356" s="9" t="str">
        <f>INDEX('Wand Mapping'!K:K, U356)</f>
        <v>wand_ai_180</v>
      </c>
      <c r="W356" s="9" t="str">
        <f>_xlfn.CONCAT(V356, "_", T356)</f>
        <v>wand_ai_180_EV</v>
      </c>
      <c r="Z356" s="9" t="str">
        <f>IF(ISBLANK(X356), W356, X356)</f>
        <v>wand_ai_180_EV</v>
      </c>
    </row>
    <row r="357" spans="1:26">
      <c r="A357" s="9" t="s">
        <v>327</v>
      </c>
      <c r="B357" s="9" t="s">
        <v>1726</v>
      </c>
      <c r="C357" s="9">
        <v>5</v>
      </c>
      <c r="D357" s="9">
        <v>9</v>
      </c>
      <c r="E357" s="9" t="str">
        <f>_xlfn.CONCAT(B357, RIGHT(_xlfn.CONCAT("0", D357), 2))</f>
        <v>BZ-P609</v>
      </c>
      <c r="F357" s="9" t="s">
        <v>1542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 t="e">
        <f>MATCH($A357, 'Spells By School'!F:F, 0)</f>
        <v>#N/A</v>
      </c>
      <c r="P357" s="9" t="e">
        <f ca="1">MATCH($A357, 'Spells By School'!G:G, 0)</f>
        <v>#N/A</v>
      </c>
      <c r="Q357" s="9">
        <f>MATCH($A357, 'Spells By School'!H:H, 0)</f>
        <v>14</v>
      </c>
      <c r="R357" s="9" t="e">
        <f>MATCH($A357, 'Spells By School'!I:I, 0)</f>
        <v>#N/A</v>
      </c>
      <c r="S357" s="9" t="str">
        <f ca="1">IF(ISNA($J357), IF(ISNA($K357), IF(ISNA($L357), IF(ISNA($M357), IF(ISNA($N357), IF(ISNA($O357), IF(ISNA($P357), IF(ISNA($Q357), IF(ISNA($R357), "###error###", R$1),Q$1),P$1),O$1),N$1),M$1),L$1),K$1),J$1)</f>
        <v>Illusion</v>
      </c>
      <c r="T357" s="9" t="str">
        <f ca="1">IF(ISNA($J357), IF(ISNA($K357), IF(ISNA($L357), IF(ISNA($M357), IF(ISNA($N357), IF(ISNA($O357), IF(ISNA($P357), IF(ISNA($Q357), IF(ISNA($R357), "###error###", "WM"),"IL"),"NE"),"EN"),"EV"),"TR"),"DI"),"CO"),"AB")</f>
        <v>IL</v>
      </c>
      <c r="U357" s="9">
        <f ca="1"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53</v>
      </c>
      <c r="V357" s="9" t="str">
        <f ca="1">INDEX('Wand Mapping'!K:K, U357)</f>
        <v>wand_ai_510</v>
      </c>
      <c r="W357" s="9" t="str">
        <f ca="1">_xlfn.CONCAT(V357, "_", T357)</f>
        <v>wand_ai_510_IL</v>
      </c>
      <c r="Z357" s="9" t="str">
        <f ca="1">IF(ISBLANK(X357), W357, X357)</f>
        <v>wand_ai_510_IL</v>
      </c>
    </row>
    <row r="358" spans="1:26">
      <c r="A358" s="9" t="s">
        <v>259</v>
      </c>
      <c r="B358" s="9" t="s">
        <v>1727</v>
      </c>
      <c r="C358" s="9">
        <v>5</v>
      </c>
      <c r="D358" s="9">
        <v>9</v>
      </c>
      <c r="E358" s="9" t="str">
        <f>_xlfn.CONCAT(B358, RIGHT(_xlfn.CONCAT("0", D358), 2))</f>
        <v>BZ-P709</v>
      </c>
      <c r="F358" s="9" t="s">
        <v>1543</v>
      </c>
      <c r="G358" s="9" t="s">
        <v>655</v>
      </c>
      <c r="H358" s="9" t="s">
        <v>654</v>
      </c>
      <c r="J358" s="9" t="e">
        <f>MATCH($A358, 'Spells By School'!A:A, 0)</f>
        <v>#N/A</v>
      </c>
      <c r="K358" s="9">
        <f>MATCH($A358, 'Spells By School'!B:B, 0)</f>
        <v>16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 t="e">
        <f>MATCH($A358, 'Spells By School'!F:F, 0)</f>
        <v>#N/A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Conjuration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CO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44</v>
      </c>
      <c r="V358" s="9" t="str">
        <f>INDEX('Wand Mapping'!K:K, U358)</f>
        <v>wand_ai_420</v>
      </c>
      <c r="W358" s="9" t="str">
        <f>_xlfn.CONCAT(V358, "_", T358)</f>
        <v>wand_ai_420_CO</v>
      </c>
      <c r="Z358" s="9" t="str">
        <f>IF(ISBLANK(X358), W358, X358)</f>
        <v>wand_ai_420_CO</v>
      </c>
    </row>
    <row r="359" spans="1:26">
      <c r="A359" s="9" t="s">
        <v>198</v>
      </c>
      <c r="B359" s="9" t="s">
        <v>1728</v>
      </c>
      <c r="C359" s="9">
        <v>5</v>
      </c>
      <c r="D359" s="9">
        <v>9</v>
      </c>
      <c r="E359" s="9" t="str">
        <f>_xlfn.CONCAT(B359, RIGHT(_xlfn.CONCAT("0", D359), 2))</f>
        <v>BZ-P809</v>
      </c>
      <c r="F359" s="9" t="s">
        <v>1544</v>
      </c>
      <c r="G359" s="9" t="s">
        <v>655</v>
      </c>
      <c r="H359" s="9" t="s">
        <v>654</v>
      </c>
      <c r="J359" s="9" t="e">
        <f>MATCH($A359, 'Spells By School'!A:A, 0)</f>
        <v>#N/A</v>
      </c>
      <c r="K359" s="9">
        <f>MATCH($A359, 'Spells By School'!B:B, 0)</f>
        <v>67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 t="e">
        <f>MATCH($A359, 'Spells By School'!F:F, 0)</f>
        <v>#N/A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Conjuration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CO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35</v>
      </c>
      <c r="V359" s="9" t="str">
        <f>INDEX('Wand Mapping'!K:K, U359)</f>
        <v>wand_ai_330</v>
      </c>
      <c r="W359" s="9" t="str">
        <f>_xlfn.CONCAT(V359, "_", T359)</f>
        <v>wand_ai_330_CO</v>
      </c>
      <c r="Z359" s="9" t="str">
        <f>IF(ISBLANK(X359), W359, X359)</f>
        <v>wand_ai_330_CO</v>
      </c>
    </row>
    <row r="360" spans="1:26">
      <c r="A360" s="9" t="s">
        <v>55</v>
      </c>
      <c r="B360" s="9" t="s">
        <v>1729</v>
      </c>
      <c r="C360" s="9">
        <v>5</v>
      </c>
      <c r="D360" s="9">
        <v>9</v>
      </c>
      <c r="E360" s="9" t="str">
        <f>_xlfn.CONCAT(B360, RIGHT(_xlfn.CONCAT("0", D360), 2))</f>
        <v>BZ-P909</v>
      </c>
      <c r="F360" s="9" t="s">
        <v>1545</v>
      </c>
      <c r="G360" s="9" t="s">
        <v>655</v>
      </c>
      <c r="H360" s="9" t="s">
        <v>654</v>
      </c>
      <c r="J360" s="9" t="e">
        <f>MATCH($A360, 'Spells By School'!A:A, 0)</f>
        <v>#N/A</v>
      </c>
      <c r="K360" s="9" t="e">
        <f>MATCH($A360, 'Spells By School'!B:B, 0)</f>
        <v>#N/A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>
        <f>MATCH($A360, 'Spells By School'!H:H, 0)</f>
        <v>30</v>
      </c>
      <c r="R360" s="9" t="e">
        <f>MATCH($A360, 'Spells By School'!I:I, 0)</f>
        <v>#N/A</v>
      </c>
      <c r="S360" s="9" t="str">
        <f ca="1">IF(ISNA($J360), IF(ISNA($K360), IF(ISNA($L360), IF(ISNA($M360), IF(ISNA($N360), IF(ISNA($O360), IF(ISNA($P360), IF(ISNA($Q360), IF(ISNA($R360), "###error###", R$1),Q$1),P$1),O$1),N$1),M$1),L$1),K$1),J$1)</f>
        <v>Illusion</v>
      </c>
      <c r="T360" s="9" t="str">
        <f ca="1">IF(ISNA($J360), IF(ISNA($K360), IF(ISNA($L360), IF(ISNA($M360), IF(ISNA($N360), IF(ISNA($O360), IF(ISNA($P360), IF(ISNA($Q360), IF(ISNA($R360), "###error###", "WM"),"IL"),"NE"),"EN"),"EV"),"TR"),"DI"),"CO"),"AB")</f>
        <v>IL</v>
      </c>
      <c r="U360" s="9">
        <f ca="1"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10</v>
      </c>
      <c r="V360" s="9" t="str">
        <f ca="1">INDEX('Wand Mapping'!K:K, U360)</f>
        <v>wand_ai_080</v>
      </c>
      <c r="W360" s="9" t="str">
        <f ca="1">_xlfn.CONCAT(V360, "_", T360)</f>
        <v>wand_ai_080_IL</v>
      </c>
      <c r="Z360" s="9" t="str">
        <f ca="1">IF(ISBLANK(X360), W360, X360)</f>
        <v>wand_ai_080_IL</v>
      </c>
    </row>
    <row r="361" spans="1:26">
      <c r="A361" s="9" t="s">
        <v>102</v>
      </c>
      <c r="B361" s="9" t="s">
        <v>1730</v>
      </c>
      <c r="C361" s="9">
        <v>5</v>
      </c>
      <c r="D361" s="9">
        <v>9</v>
      </c>
      <c r="E361" s="9" t="str">
        <f>_xlfn.CONCAT(B361, RIGHT(_xlfn.CONCAT("0", D361), 2))</f>
        <v>BZ-PA09</v>
      </c>
      <c r="F361" s="9" t="s">
        <v>1546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 t="e">
        <f>MATCH($A361, 'Spells By School'!D:D, 0)</f>
        <v>#N/A</v>
      </c>
      <c r="N361" s="9" t="e">
        <f>MATCH($A361, 'Spells By School'!E:E, 0)</f>
        <v>#N/A</v>
      </c>
      <c r="O361" s="9" t="e">
        <f>MATCH($A361, 'Spells By School'!F:F, 0)</f>
        <v>#N/A</v>
      </c>
      <c r="P361" s="9">
        <f ca="1">MATCH($A361, 'Spells By School'!G:G, 0)</f>
        <v>59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 ca="1">IF(ISNA($J361), IF(ISNA($K361), IF(ISNA($L361), IF(ISNA($M361), IF(ISNA($N361), IF(ISNA($O361), IF(ISNA($P361), IF(ISNA($Q361), IF(ISNA($R361), "###error###", R$1),Q$1),P$1),O$1),N$1),M$1),L$1),K$1),J$1)</f>
        <v>Necromancy</v>
      </c>
      <c r="T361" s="9" t="str">
        <f ca="1">IF(ISNA($J361), IF(ISNA($K361), IF(ISNA($L361), IF(ISNA($M361), IF(ISNA($N361), IF(ISNA($O361), IF(ISNA($P361), IF(ISNA($Q361), IF(ISNA($R361), "###error###", "WM"),"IL"),"NE"),"EN"),"EV"),"TR"),"DI"),"CO"),"AB")</f>
        <v>NE</v>
      </c>
      <c r="U361" s="9">
        <f ca="1"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18</v>
      </c>
      <c r="V361" s="9" t="str">
        <f ca="1">INDEX('Wand Mapping'!K:K, U361)</f>
        <v>wand_ai_160</v>
      </c>
      <c r="W361" s="9" t="str">
        <f ca="1">_xlfn.CONCAT(V361, "_", T361)</f>
        <v>wand_ai_160_NE</v>
      </c>
      <c r="Z361" s="9" t="str">
        <f ca="1">IF(ISBLANK(X361), W361, X361)</f>
        <v>wand_ai_160_NE</v>
      </c>
    </row>
    <row r="362" spans="1:26">
      <c r="A362" s="9" t="s">
        <v>597</v>
      </c>
      <c r="B362" s="9" t="s">
        <v>1731</v>
      </c>
      <c r="C362" s="9">
        <v>5</v>
      </c>
      <c r="D362" s="9">
        <v>9</v>
      </c>
      <c r="E362" s="9" t="str">
        <f>_xlfn.CONCAT(B362, RIGHT(_xlfn.CONCAT("0", D362), 2))</f>
        <v>BZ-PB09</v>
      </c>
      <c r="F362" s="9" t="s">
        <v>1547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32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95</v>
      </c>
      <c r="V362" s="9" t="str">
        <f>INDEX('Wand Mapping'!K:K, U362)</f>
        <v>wand_ai_930</v>
      </c>
      <c r="W362" s="9" t="str">
        <f>_xlfn.CONCAT(V362, "_", T362)</f>
        <v>wand_ai_930_EV</v>
      </c>
      <c r="Z362" s="9" t="str">
        <f>IF(ISBLANK(X362), W362, X362)</f>
        <v>wand_ai_930_EV</v>
      </c>
    </row>
    <row r="363" spans="1:26">
      <c r="A363" s="9" t="s">
        <v>401</v>
      </c>
      <c r="B363" s="9" t="s">
        <v>1733</v>
      </c>
      <c r="C363" s="9">
        <v>5</v>
      </c>
      <c r="D363" s="9">
        <v>9</v>
      </c>
      <c r="E363" s="9" t="str">
        <f>_xlfn.CONCAT(B363, RIGHT(_xlfn.CONCAT("0", D363), 2))</f>
        <v>BZ-PD09</v>
      </c>
      <c r="F363" s="9" t="s">
        <v>1591</v>
      </c>
      <c r="G363" s="9" t="s">
        <v>655</v>
      </c>
      <c r="H363" s="9" t="s">
        <v>654</v>
      </c>
      <c r="J363" s="9">
        <f>MATCH($A363, 'Spells By School'!A:A, 0)</f>
        <v>16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66</v>
      </c>
      <c r="V363" s="9" t="str">
        <f>INDEX('Wand Mapping'!K:K, U363)</f>
        <v>wand_ai_640</v>
      </c>
      <c r="W363" s="9" t="str">
        <f>_xlfn.CONCAT(V363, "_", T363)</f>
        <v>wand_ai_640_AB</v>
      </c>
      <c r="Z363" s="9" t="str">
        <f>IF(ISBLANK(X363), W363, X363)</f>
        <v>wand_ai_640_AB</v>
      </c>
    </row>
    <row r="364" spans="1:26">
      <c r="A364" s="9" t="s">
        <v>441</v>
      </c>
      <c r="B364" s="9" t="s">
        <v>1734</v>
      </c>
      <c r="C364" s="9">
        <v>5</v>
      </c>
      <c r="D364" s="9">
        <v>9</v>
      </c>
      <c r="E364" s="9" t="str">
        <f>_xlfn.CONCAT(B364, RIGHT(_xlfn.CONCAT("0", D364), 2))</f>
        <v>BZ-PE09</v>
      </c>
      <c r="F364" s="9" t="s">
        <v>1592</v>
      </c>
      <c r="G364" s="9" t="s">
        <v>655</v>
      </c>
      <c r="H364" s="9" t="s">
        <v>654</v>
      </c>
      <c r="J364" s="9">
        <f>MATCH($A364, 'Spells By School'!A:A, 0)</f>
        <v>75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 t="e">
        <f>MATCH($A364, 'Spells By School'!E:E, 0)</f>
        <v>#N/A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Abjuration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AB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72</v>
      </c>
      <c r="V364" s="9" t="str">
        <f>INDEX('Wand Mapping'!K:K, U364)</f>
        <v>wand_ai_700</v>
      </c>
      <c r="W364" s="9" t="str">
        <f>_xlfn.CONCAT(V364, "_", T364)</f>
        <v>wand_ai_700_AB</v>
      </c>
      <c r="Z364" s="9" t="str">
        <f>IF(ISBLANK(X364), W364, X364)</f>
        <v>wand_ai_700_AB</v>
      </c>
    </row>
    <row r="365" spans="1:26">
      <c r="A365" s="9" t="s">
        <v>108</v>
      </c>
      <c r="B365" s="9" t="s">
        <v>1735</v>
      </c>
      <c r="C365" s="9">
        <v>6</v>
      </c>
      <c r="D365" s="9">
        <v>12</v>
      </c>
      <c r="E365" s="9" t="str">
        <f>_xlfn.CONCAT(B365, RIGHT(_xlfn.CONCAT("0", D365), 2))</f>
        <v>BZ-PF12</v>
      </c>
      <c r="F365" s="9" t="s">
        <v>1548</v>
      </c>
      <c r="G365" s="9" t="s">
        <v>655</v>
      </c>
      <c r="H365" s="9" t="s">
        <v>654</v>
      </c>
      <c r="J365" s="9" t="e">
        <f>MATCH($A365, 'Spells By School'!A:A, 0)</f>
        <v>#N/A</v>
      </c>
      <c r="K365" s="9" t="e">
        <f>MATCH($A365, 'Spells By School'!B:B, 0)</f>
        <v>#N/A</v>
      </c>
      <c r="L365" s="9" t="e">
        <f>MATCH($A365, 'Spells By School'!C:C, 0)</f>
        <v>#N/A</v>
      </c>
      <c r="M365" s="9" t="e">
        <f>MATCH($A365, 'Spells By School'!D:D, 0)</f>
        <v>#N/A</v>
      </c>
      <c r="N365" s="9">
        <f>MATCH($A365, 'Spells By School'!E:E, 0)</f>
        <v>42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Invocation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EV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19</v>
      </c>
      <c r="V365" s="9" t="str">
        <f>INDEX('Wand Mapping'!K:K, U365)</f>
        <v>wand_ai_170</v>
      </c>
      <c r="W365" s="9" t="str">
        <f>_xlfn.CONCAT(V365, "_", T365)</f>
        <v>wand_ai_170_EV</v>
      </c>
      <c r="Z365" s="9" t="str">
        <f>IF(ISBLANK(X365), W365, X365)</f>
        <v>wand_ai_170_EV</v>
      </c>
    </row>
    <row r="366" spans="1:26">
      <c r="A366" s="9" t="s">
        <v>352</v>
      </c>
      <c r="B366" s="9" t="s">
        <v>1736</v>
      </c>
      <c r="C366" s="9">
        <v>6</v>
      </c>
      <c r="D366" s="9">
        <v>12</v>
      </c>
      <c r="E366" s="9" t="str">
        <f>_xlfn.CONCAT(B366, RIGHT(_xlfn.CONCAT("0", D366), 2))</f>
        <v>BZ-PG12</v>
      </c>
      <c r="F366" s="9" t="s">
        <v>1549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>
        <f>MATCH($A366, 'Spells By School'!D:D, 0)</f>
        <v>31</v>
      </c>
      <c r="N366" s="9" t="e">
        <f>MATCH($A366, 'Spells By School'!E:E, 0)</f>
        <v>#N/A</v>
      </c>
      <c r="O366" s="9" t="e">
        <f>MATCH($A366, 'Spells By School'!F:F, 0)</f>
        <v>#N/A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Transmutation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TR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58</v>
      </c>
      <c r="V366" s="9" t="str">
        <f>INDEX('Wand Mapping'!K:K, U366)</f>
        <v>wand_ai_560</v>
      </c>
      <c r="W366" s="9" t="str">
        <f>_xlfn.CONCAT(V366, "_", T366)</f>
        <v>wand_ai_560_TR</v>
      </c>
      <c r="Z366" s="9" t="str">
        <f>IF(ISBLANK(X366), W366, X366)</f>
        <v>wand_ai_560_TR</v>
      </c>
    </row>
    <row r="367" spans="1:26">
      <c r="A367" s="9" t="s">
        <v>379</v>
      </c>
      <c r="B367" s="9" t="s">
        <v>1737</v>
      </c>
      <c r="C367" s="9">
        <v>6</v>
      </c>
      <c r="D367" s="9">
        <v>12</v>
      </c>
      <c r="E367" s="9" t="str">
        <f>_xlfn.CONCAT(B367, RIGHT(_xlfn.CONCAT("0", D367), 2))</f>
        <v>BZ-PH12</v>
      </c>
      <c r="F367" s="9" t="s">
        <v>1550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 t="e">
        <f>MATCH($A367, 'Spells By School'!E:E, 0)</f>
        <v>#N/A</v>
      </c>
      <c r="O367" s="9">
        <f>MATCH($A367, 'Spells By School'!F:F, 0)</f>
        <v>28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Enchantment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EN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62</v>
      </c>
      <c r="V367" s="9" t="str">
        <f>INDEX('Wand Mapping'!K:K, U367)</f>
        <v>wand_ai_600</v>
      </c>
      <c r="W367" s="9" t="str">
        <f>_xlfn.CONCAT(V367, "_", T367)</f>
        <v>wand_ai_600_EN</v>
      </c>
      <c r="Z367" s="9" t="str">
        <f>IF(ISBLANK(X367), W367, X367)</f>
        <v>wand_ai_600_EN</v>
      </c>
    </row>
    <row r="368" spans="1:26">
      <c r="A368" s="9" t="s">
        <v>270</v>
      </c>
      <c r="B368" s="9" t="s">
        <v>1738</v>
      </c>
      <c r="C368" s="9">
        <v>6</v>
      </c>
      <c r="D368" s="9">
        <v>12</v>
      </c>
      <c r="E368" s="9" t="str">
        <f>_xlfn.CONCAT(B368, RIGHT(_xlfn.CONCAT("0", D368), 2))</f>
        <v>BZ-PI12</v>
      </c>
      <c r="F368" s="9" t="s">
        <v>1551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>
        <f>MATCH($A368, 'Spells By School'!F:F, 0)</f>
        <v>36</v>
      </c>
      <c r="P368" s="9" t="e">
        <f ca="1">MATCH($A368, 'Spells By School'!G:G, 0)</f>
        <v>#N/A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>IF(ISNA($J368), IF(ISNA($K368), IF(ISNA($L368), IF(ISNA($M368), IF(ISNA($N368), IF(ISNA($O368), IF(ISNA($P368), IF(ISNA($Q368), IF(ISNA($R368), "###error###", R$1),Q$1),P$1),O$1),N$1),M$1),L$1),K$1),J$1)</f>
        <v>Enchantment</v>
      </c>
      <c r="T368" s="9" t="str">
        <f>IF(ISNA($J368), IF(ISNA($K368), IF(ISNA($L368), IF(ISNA($M368), IF(ISNA($N368), IF(ISNA($O368), IF(ISNA($P368), IF(ISNA($Q368), IF(ISNA($R368), "###error###", "WM"),"IL"),"NE"),"EN"),"EV"),"TR"),"DI"),"CO"),"AB")</f>
        <v>EN</v>
      </c>
      <c r="U368" s="9">
        <f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45</v>
      </c>
      <c r="V368" s="9" t="str">
        <f>INDEX('Wand Mapping'!K:K, U368)</f>
        <v>wand_ai_430</v>
      </c>
      <c r="W368" s="9" t="str">
        <f>_xlfn.CONCAT(V368, "_", T368)</f>
        <v>wand_ai_430_EN</v>
      </c>
      <c r="Z368" s="9" t="str">
        <f>IF(ISBLANK(X368), W368, X368)</f>
        <v>wand_ai_430_EN</v>
      </c>
    </row>
    <row r="369" spans="1:26">
      <c r="A369" s="9" t="s">
        <v>586</v>
      </c>
      <c r="B369" s="9" t="s">
        <v>1739</v>
      </c>
      <c r="C369" s="9">
        <v>6</v>
      </c>
      <c r="D369" s="9">
        <v>12</v>
      </c>
      <c r="E369" s="9" t="str">
        <f>_xlfn.CONCAT(B369, RIGHT(_xlfn.CONCAT("0", D369), 2))</f>
        <v>BZ-PJ12</v>
      </c>
      <c r="F369" s="9" t="s">
        <v>1552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 t="e">
        <f>MATCH($A369, 'Spells By School'!D:D, 0)</f>
        <v>#N/A</v>
      </c>
      <c r="N369" s="9" t="e">
        <f>MATCH($A369, 'Spells By School'!E:E, 0)</f>
        <v>#N/A</v>
      </c>
      <c r="O369" s="9">
        <f>MATCH($A369, 'Spells By School'!F:F, 0)</f>
        <v>40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Enchantment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EN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93</v>
      </c>
      <c r="V369" s="9" t="str">
        <f>INDEX('Wand Mapping'!K:K, U369)</f>
        <v>wand_ai_910</v>
      </c>
      <c r="W369" s="9" t="str">
        <f>_xlfn.CONCAT(V369, "_", T369)</f>
        <v>wand_ai_910_EN</v>
      </c>
      <c r="Z369" s="9" t="str">
        <f>IF(ISBLANK(X369), W369, X369)</f>
        <v>wand_ai_910_EN</v>
      </c>
    </row>
    <row r="370" spans="1:26">
      <c r="A370" s="9" t="s">
        <v>15</v>
      </c>
      <c r="B370" s="9" t="s">
        <v>1740</v>
      </c>
      <c r="C370" s="9">
        <v>6</v>
      </c>
      <c r="D370" s="9">
        <v>12</v>
      </c>
      <c r="E370" s="9" t="str">
        <f>_xlfn.CONCAT(B370, RIGHT(_xlfn.CONCAT("0", D370), 2))</f>
        <v>BZ-PK12</v>
      </c>
      <c r="F370" s="9" t="s">
        <v>1553</v>
      </c>
      <c r="G370" s="9" t="s">
        <v>655</v>
      </c>
      <c r="H370" s="9" t="s">
        <v>654</v>
      </c>
      <c r="J370" s="9" t="e">
        <f>MATCH($A370, 'Spells By School'!A:A, 0)</f>
        <v>#N/A</v>
      </c>
      <c r="K370" s="9">
        <f>MATCH($A370, 'Spells By School'!B:B, 0)</f>
        <v>28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 t="e">
        <f>MATCH($A370, 'Spells By School'!H:H, 0)</f>
        <v>#N/A</v>
      </c>
      <c r="R370" s="9" t="e">
        <f>MATCH($A370, 'Spells By School'!I:I, 0)</f>
        <v>#N/A</v>
      </c>
      <c r="S370" s="9" t="str">
        <f>IF(ISNA($J370), IF(ISNA($K370), IF(ISNA($L370), IF(ISNA($M370), IF(ISNA($N370), IF(ISNA($O370), IF(ISNA($P370), IF(ISNA($Q370), IF(ISNA($R370), "###error###", R$1),Q$1),P$1),O$1),N$1),M$1),L$1),K$1),J$1)</f>
        <v>Conjuration</v>
      </c>
      <c r="T370" s="9" t="str">
        <f>IF(ISNA($J370), IF(ISNA($K370), IF(ISNA($L370), IF(ISNA($M370), IF(ISNA($N370), IF(ISNA($O370), IF(ISNA($P370), IF(ISNA($Q370), IF(ISNA($R370), "###error###", "WM"),"IL"),"NE"),"EN"),"EV"),"TR"),"DI"),"CO"),"AB")</f>
        <v>CO</v>
      </c>
      <c r="U370" s="9">
        <f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3</v>
      </c>
      <c r="V370" s="9" t="str">
        <f>INDEX('Wand Mapping'!K:K, U370)</f>
        <v>wand_ai_010</v>
      </c>
      <c r="W370" s="9" t="str">
        <f>_xlfn.CONCAT(V370, "_", T370)</f>
        <v>wand_ai_010_CO</v>
      </c>
      <c r="Z370" s="9" t="str">
        <f>IF(ISBLANK(X370), W370, X370)</f>
        <v>wand_ai_010_CO</v>
      </c>
    </row>
    <row r="371" spans="1:26">
      <c r="A371" s="9" t="s">
        <v>147</v>
      </c>
      <c r="B371" s="9" t="s">
        <v>1741</v>
      </c>
      <c r="C371" s="9">
        <v>6</v>
      </c>
      <c r="D371" s="9">
        <v>12</v>
      </c>
      <c r="E371" s="9" t="str">
        <f>_xlfn.CONCAT(B371, RIGHT(_xlfn.CONCAT("0", D371), 2))</f>
        <v>BZ-PL12</v>
      </c>
      <c r="F371" s="9" t="s">
        <v>1594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 t="e">
        <f>MATCH($A371, 'Spells By School'!C:C, 0)</f>
        <v>#N/A</v>
      </c>
      <c r="M371" s="9">
        <f>MATCH($A371, 'Spells By School'!D:D, 0)</f>
        <v>19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Transmutation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TR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wand_ai_240_TR</v>
      </c>
      <c r="Z371" s="9" t="str">
        <f>IF(ISBLANK(X371), W371, X371)</f>
        <v>wand_ai_240_TR</v>
      </c>
    </row>
    <row r="372" spans="1:26">
      <c r="A372" s="9" t="s">
        <v>291</v>
      </c>
      <c r="B372" s="9" t="s">
        <v>1742</v>
      </c>
      <c r="C372" s="9">
        <v>6</v>
      </c>
      <c r="D372" s="9">
        <v>12</v>
      </c>
      <c r="E372" s="9" t="str">
        <f>_xlfn.CONCAT(B372, RIGHT(_xlfn.CONCAT("0", D372), 2))</f>
        <v>BZ-PM12</v>
      </c>
      <c r="F372" s="9" t="s">
        <v>1595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>
        <f>MATCH($A372, 'Spells By School'!E:E, 0)</f>
        <v>45</v>
      </c>
      <c r="O372" s="9" t="e">
        <f>MATCH($A372, 'Spells By School'!F:F, 0)</f>
        <v>#N/A</v>
      </c>
      <c r="P372" s="9" t="e">
        <f ca="1">MATCH($A372, 'Spells By School'!G:G, 0)</f>
        <v>#N/A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>IF(ISNA($J372), IF(ISNA($K372), IF(ISNA($L372), IF(ISNA($M372), IF(ISNA($N372), IF(ISNA($O372), IF(ISNA($P372), IF(ISNA($Q372), IF(ISNA($R372), "###error###", R$1),Q$1),P$1),O$1),N$1),M$1),L$1),K$1),J$1)</f>
        <v>Invocation</v>
      </c>
      <c r="T372" s="9" t="str">
        <f>IF(ISNA($J372), IF(ISNA($K372), IF(ISNA($L372), IF(ISNA($M372), IF(ISNA($N372), IF(ISNA($O372), IF(ISNA($P372), IF(ISNA($Q372), IF(ISNA($R372), "###error###", "WM"),"IL"),"NE"),"EN"),"EV"),"TR"),"DI"),"CO"),"AB")</f>
        <v>EV</v>
      </c>
      <c r="U372" s="9">
        <f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48</v>
      </c>
      <c r="V372" s="9" t="str">
        <f>INDEX('Wand Mapping'!K:K, U372)</f>
        <v>wand_ai_460</v>
      </c>
      <c r="W372" s="9" t="str">
        <f>_xlfn.CONCAT(V372, "_", T372)</f>
        <v>wand_ai_460_EV</v>
      </c>
      <c r="Z372" s="9" t="str">
        <f>IF(ISBLANK(X372), W372, X372)</f>
        <v>wand_ai_460_EV</v>
      </c>
    </row>
    <row r="373" spans="1:26">
      <c r="A373" s="9" t="s">
        <v>191</v>
      </c>
      <c r="B373" s="9" t="s">
        <v>1836</v>
      </c>
      <c r="C373" s="9">
        <v>6</v>
      </c>
      <c r="D373" s="9">
        <v>12</v>
      </c>
      <c r="E373" s="9" t="str">
        <f>_xlfn.CONCAT(B373, RIGHT(_xlfn.CONCAT("0", D373), 2))</f>
        <v>BZ-PN12</v>
      </c>
      <c r="F373" s="9" t="s">
        <v>1596</v>
      </c>
      <c r="G373" s="9" t="s">
        <v>655</v>
      </c>
      <c r="H373" s="9" t="s">
        <v>654</v>
      </c>
      <c r="J373" s="9">
        <f>MATCH($A373, 'Spells By School'!A:A, 0)</f>
        <v>49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 t="e">
        <f>MATCH($A373, 'Spells By School'!F:F, 0)</f>
        <v>#N/A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Abjuration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AB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34</v>
      </c>
      <c r="V373" s="9" t="str">
        <f>INDEX('Wand Mapping'!K:K, U373)</f>
        <v>wand_ai_320</v>
      </c>
      <c r="W373" s="9" t="str">
        <f>_xlfn.CONCAT(V373, "_", T373)</f>
        <v>wand_ai_320_AB</v>
      </c>
      <c r="Z373" s="9" t="str">
        <f>IF(ISBLANK(X373), W373, X373)</f>
        <v>wand_ai_320_AB</v>
      </c>
    </row>
    <row r="374" spans="1:26">
      <c r="A374" s="9" t="s">
        <v>298</v>
      </c>
      <c r="B374" s="9" t="s">
        <v>1743</v>
      </c>
      <c r="C374" s="9">
        <v>6</v>
      </c>
      <c r="D374" s="9">
        <v>12</v>
      </c>
      <c r="E374" s="9" t="str">
        <f>_xlfn.CONCAT(B374, RIGHT(_xlfn.CONCAT("0", D374), 2))</f>
        <v>BZ-PO12</v>
      </c>
      <c r="F374" s="9" t="s">
        <v>1597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79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49</v>
      </c>
      <c r="V374" s="9" t="str">
        <f>INDEX('Wand Mapping'!K:K, U374)</f>
        <v>wand_ai_470</v>
      </c>
      <c r="W374" s="9" t="str">
        <f>_xlfn.CONCAT(V374, "_", T374)</f>
        <v>wand_ai_470_EV</v>
      </c>
      <c r="Z374" s="9" t="str">
        <f>IF(ISBLANK(X374), W374, X374)</f>
        <v>wand_ai_470_EV</v>
      </c>
    </row>
    <row r="375" spans="1:26">
      <c r="A375" s="9" t="s">
        <v>112</v>
      </c>
      <c r="B375" s="9" t="s">
        <v>1745</v>
      </c>
      <c r="C375" s="9">
        <v>7</v>
      </c>
      <c r="D375" s="9">
        <v>14</v>
      </c>
      <c r="E375" s="9" t="str">
        <f>_xlfn.CONCAT(B375, RIGHT(_xlfn.CONCAT("0", D375), 2))</f>
        <v>BZ-PQ14</v>
      </c>
      <c r="F375" s="9" t="s">
        <v>1554</v>
      </c>
      <c r="G375" s="9" t="s">
        <v>655</v>
      </c>
      <c r="H375" s="9" t="s">
        <v>654</v>
      </c>
      <c r="J375" s="9" t="e">
        <f>MATCH($A375, 'Spells By School'!A:A, 0)</f>
        <v>#N/A</v>
      </c>
      <c r="K375" s="9">
        <f>MATCH($A375, 'Spells By School'!B:B, 0)</f>
        <v>74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 t="e">
        <f>MATCH($A375, 'Spells By School'!H:H, 0)</f>
        <v>#N/A</v>
      </c>
      <c r="R375" s="9" t="e">
        <f>MATCH($A375, 'Spells By School'!I:I, 0)</f>
        <v>#N/A</v>
      </c>
      <c r="S375" s="9" t="str">
        <f>IF(ISNA($J375), IF(ISNA($K375), IF(ISNA($L375), IF(ISNA($M375), IF(ISNA($N375), IF(ISNA($O375), IF(ISNA($P375), IF(ISNA($Q375), IF(ISNA($R375), "###error###", R$1),Q$1),P$1),O$1),N$1),M$1),L$1),K$1),J$1)</f>
        <v>Conjuration</v>
      </c>
      <c r="T375" s="9" t="str">
        <f>IF(ISNA($J375), IF(ISNA($K375), IF(ISNA($L375), IF(ISNA($M375), IF(ISNA($N375), IF(ISNA($O375), IF(ISNA($P375), IF(ISNA($Q375), IF(ISNA($R375), "###error###", "WM"),"IL"),"NE"),"EN"),"EV"),"TR"),"DI"),"CO"),"AB")</f>
        <v>CO</v>
      </c>
      <c r="U375" s="9">
        <f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20</v>
      </c>
      <c r="V375" s="9" t="str">
        <f>INDEX('Wand Mapping'!K:K, U375)</f>
        <v>wand_ai_180</v>
      </c>
      <c r="W375" s="9" t="str">
        <f>_xlfn.CONCAT(V375, "_", T375)</f>
        <v>wand_ai_180_CO</v>
      </c>
      <c r="Z375" s="9" t="str">
        <f>IF(ISBLANK(X375), W375, X375)</f>
        <v>wand_ai_180_CO</v>
      </c>
    </row>
    <row r="376" spans="1:26">
      <c r="A376" s="9" t="s">
        <v>496</v>
      </c>
      <c r="B376" s="9" t="s">
        <v>1746</v>
      </c>
      <c r="C376" s="9">
        <v>7</v>
      </c>
      <c r="D376" s="9">
        <v>14</v>
      </c>
      <c r="E376" s="9" t="str">
        <f>_xlfn.CONCAT(B376, RIGHT(_xlfn.CONCAT("0", D376), 2))</f>
        <v>BZ-PR14</v>
      </c>
      <c r="F376" s="9" t="s">
        <v>1555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>
        <f>MATCH($A376, 'Spells By School'!F:F, 0)</f>
        <v>23</v>
      </c>
      <c r="P376" s="9" t="e">
        <f ca="1">MATCH($A376, 'Spells By School'!G:G, 0)</f>
        <v>#N/A</v>
      </c>
      <c r="Q376" s="9" t="e">
        <f>MATCH($A376, 'Spells By School'!H:H, 0)</f>
        <v>#N/A</v>
      </c>
      <c r="R376" s="9" t="e">
        <f>MATCH($A376, 'Spells By School'!I:I, 0)</f>
        <v>#N/A</v>
      </c>
      <c r="S376" s="9" t="str">
        <f>IF(ISNA($J376), IF(ISNA($K376), IF(ISNA($L376), IF(ISNA($M376), IF(ISNA($N376), IF(ISNA($O376), IF(ISNA($P376), IF(ISNA($Q376), IF(ISNA($R376), "###error###", R$1),Q$1),P$1),O$1),N$1),M$1),L$1),K$1),J$1)</f>
        <v>Enchantment</v>
      </c>
      <c r="T376" s="9" t="str">
        <f>IF(ISNA($J376), IF(ISNA($K376), IF(ISNA($L376), IF(ISNA($M376), IF(ISNA($N376), IF(ISNA($O376), IF(ISNA($P376), IF(ISNA($Q376), IF(ISNA($R376), "###error###", "WM"),"IL"),"NE"),"EN"),"EV"),"TR"),"DI"),"CO"),"AB")</f>
        <v>EN</v>
      </c>
      <c r="U376" s="9">
        <f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80</v>
      </c>
      <c r="V376" s="9" t="str">
        <f>INDEX('Wand Mapping'!K:K, U376)</f>
        <v>wand_ai_780</v>
      </c>
      <c r="W376" s="9" t="str">
        <f>_xlfn.CONCAT(V376, "_", T376)</f>
        <v>wand_ai_780_EN</v>
      </c>
      <c r="Z376" s="9" t="str">
        <f>IF(ISBLANK(X376), W376, X376)</f>
        <v>wand_ai_780_EN</v>
      </c>
    </row>
    <row r="377" spans="1:26">
      <c r="A377" s="9" t="s">
        <v>261</v>
      </c>
      <c r="B377" s="9" t="s">
        <v>1747</v>
      </c>
      <c r="C377" s="9">
        <v>7</v>
      </c>
      <c r="D377" s="9">
        <v>14</v>
      </c>
      <c r="E377" s="9" t="str">
        <f>_xlfn.CONCAT(B377, RIGHT(_xlfn.CONCAT("0", D377), 2))</f>
        <v>BZ-PS14</v>
      </c>
      <c r="F377" s="9" t="s">
        <v>1556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>
        <f>MATCH($A377, 'Spells By School'!E:E, 0)</f>
        <v>44</v>
      </c>
      <c r="O377" s="9" t="e">
        <f>MATCH($A377, 'Spells By School'!F:F, 0)</f>
        <v>#N/A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Invocation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EV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44</v>
      </c>
      <c r="V377" s="9" t="str">
        <f>INDEX('Wand Mapping'!K:K, U377)</f>
        <v>wand_ai_420</v>
      </c>
      <c r="W377" s="9" t="str">
        <f>_xlfn.CONCAT(V377, "_", T377)</f>
        <v>wand_ai_420_EV</v>
      </c>
      <c r="Z377" s="9" t="str">
        <f>IF(ISBLANK(X377), W377, X377)</f>
        <v>wand_ai_420_EV</v>
      </c>
    </row>
    <row r="378" spans="1:26">
      <c r="A378" s="9" t="s">
        <v>299</v>
      </c>
      <c r="B378" s="9" t="s">
        <v>1748</v>
      </c>
      <c r="C378" s="9">
        <v>7</v>
      </c>
      <c r="D378" s="9">
        <v>14</v>
      </c>
      <c r="E378" s="9" t="str">
        <f>_xlfn.CONCAT(B378, RIGHT(_xlfn.CONCAT("0", D378), 2))</f>
        <v>BZ-PT14</v>
      </c>
      <c r="F378" s="9" t="s">
        <v>1599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 t="e">
        <f>MATCH($A378, 'Spells By School'!D:D, 0)</f>
        <v>#N/A</v>
      </c>
      <c r="N378" s="9" t="e">
        <f>MATCH($A378, 'Spells By School'!E:E, 0)</f>
        <v>#N/A</v>
      </c>
      <c r="O378" s="9" t="e">
        <f>MATCH($A378, 'Spells By School'!F:F, 0)</f>
        <v>#N/A</v>
      </c>
      <c r="P378" s="9">
        <f ca="1">MATCH($A378, 'Spells By School'!G:G, 0)</f>
        <v>53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 ca="1">IF(ISNA($J378), IF(ISNA($K378), IF(ISNA($L378), IF(ISNA($M378), IF(ISNA($N378), IF(ISNA($O378), IF(ISNA($P378), IF(ISNA($Q378), IF(ISNA($R378), "###error###", R$1),Q$1),P$1),O$1),N$1),M$1),L$1),K$1),J$1)</f>
        <v>Necromancy</v>
      </c>
      <c r="T378" s="9" t="str">
        <f ca="1">IF(ISNA($J378), IF(ISNA($K378), IF(ISNA($L378), IF(ISNA($M378), IF(ISNA($N378), IF(ISNA($O378), IF(ISNA($P378), IF(ISNA($Q378), IF(ISNA($R378), "###error###", "WM"),"IL"),"NE"),"EN"),"EV"),"TR"),"DI"),"CO"),"AB")</f>
        <v>NE</v>
      </c>
      <c r="U378" s="9">
        <f ca="1"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49</v>
      </c>
      <c r="V378" s="9" t="str">
        <f ca="1">INDEX('Wand Mapping'!K:K, U378)</f>
        <v>wand_ai_470</v>
      </c>
      <c r="W378" s="9" t="str">
        <f ca="1">_xlfn.CONCAT(V378, "_", T378)</f>
        <v>wand_ai_470_NE</v>
      </c>
      <c r="Z378" s="9" t="str">
        <f ca="1">IF(ISBLANK(X378), W378, X378)</f>
        <v>wand_ai_470_NE</v>
      </c>
    </row>
    <row r="379" spans="1:26">
      <c r="A379" s="28" t="s">
        <v>311</v>
      </c>
      <c r="B379" s="9" t="s">
        <v>1749</v>
      </c>
      <c r="C379" s="9">
        <v>7</v>
      </c>
      <c r="D379" s="9">
        <v>14</v>
      </c>
      <c r="E379" s="9" t="str">
        <f>_xlfn.CONCAT(B379, RIGHT(_xlfn.CONCAT("0", D379), 2))</f>
        <v>BZ-PU14</v>
      </c>
      <c r="F379" s="9" t="s">
        <v>1600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>
        <f>MATCH($A379, 'Spells By School'!D:D, 0)</f>
        <v>21</v>
      </c>
      <c r="N379" s="9" t="e">
        <f>MATCH($A379, 'Spells By School'!E:E, 0)</f>
        <v>#N/A</v>
      </c>
      <c r="O379" s="9" t="e">
        <f>MATCH($A379, 'Spells By School'!F:F, 0)</f>
        <v>#N/A</v>
      </c>
      <c r="P379" s="9" t="e">
        <f ca="1">MATCH($A379, 'Spells By School'!G:G, 0)</f>
        <v>#N/A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>IF(ISNA($J379), IF(ISNA($K379), IF(ISNA($L379), IF(ISNA($M379), IF(ISNA($N379), IF(ISNA($O379), IF(ISNA($P379), IF(ISNA($Q379), IF(ISNA($R379), "###error###", R$1),Q$1),P$1),O$1),N$1),M$1),L$1),K$1),J$1)</f>
        <v>Transmutation</v>
      </c>
      <c r="T379" s="9" t="str">
        <f>IF(ISNA($J379), IF(ISNA($K379), IF(ISNA($L379), IF(ISNA($M379), IF(ISNA($N379), IF(ISNA($O379), IF(ISNA($P379), IF(ISNA($Q379), IF(ISNA($R379), "###error###", "WM"),"IL"),"NE"),"EN"),"EV"),"TR"),"DI"),"CO"),"AB")</f>
        <v>TR</v>
      </c>
      <c r="U379" s="9">
        <f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51</v>
      </c>
      <c r="V379" s="9" t="str">
        <f>INDEX('Wand Mapping'!K:K, U379)</f>
        <v>wand_ai_490</v>
      </c>
      <c r="W379" s="9" t="str">
        <f>_xlfn.CONCAT(V379, "_", T379)</f>
        <v>wand_ai_490_TR</v>
      </c>
      <c r="Z379" s="9" t="str">
        <f>IF(ISBLANK(X379), W379, X379)</f>
        <v>wand_ai_490_TR</v>
      </c>
    </row>
    <row r="380" spans="1:26">
      <c r="A380" s="9" t="s">
        <v>498</v>
      </c>
      <c r="B380" s="9" t="s">
        <v>1751</v>
      </c>
      <c r="C380" s="9">
        <v>8</v>
      </c>
      <c r="D380" s="9">
        <v>16</v>
      </c>
      <c r="E380" s="9" t="str">
        <f>_xlfn.CONCAT(B380, RIGHT(_xlfn.CONCAT("0", D380), 2))</f>
        <v>BZ-PW16</v>
      </c>
      <c r="F380" s="9" t="s">
        <v>1558</v>
      </c>
      <c r="G380" s="9" t="s">
        <v>655</v>
      </c>
      <c r="H380" s="9" t="s">
        <v>654</v>
      </c>
      <c r="J380" s="9" t="e">
        <f>MATCH($A380, 'Spells By School'!A:A, 0)</f>
        <v>#N/A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>
        <f>MATCH($A380, 'Spells By School'!H:H, 0)</f>
        <v>10</v>
      </c>
      <c r="R380" s="9" t="e">
        <f>MATCH($A380, 'Spells By School'!I:I, 0)</f>
        <v>#N/A</v>
      </c>
      <c r="S380" s="9" t="str">
        <f ca="1">IF(ISNA($J380), IF(ISNA($K380), IF(ISNA($L380), IF(ISNA($M380), IF(ISNA($N380), IF(ISNA($O380), IF(ISNA($P380), IF(ISNA($Q380), IF(ISNA($R380), "###error###", R$1),Q$1),P$1),O$1),N$1),M$1),L$1),K$1),J$1)</f>
        <v>Illusion</v>
      </c>
      <c r="T380" s="9" t="str">
        <f ca="1">IF(ISNA($J380), IF(ISNA($K380), IF(ISNA($L380), IF(ISNA($M380), IF(ISNA($N380), IF(ISNA($O380), IF(ISNA($P380), IF(ISNA($Q380), IF(ISNA($R380), "###error###", "WM"),"IL"),"NE"),"EN"),"EV"),"TR"),"DI"),"CO"),"AB")</f>
        <v>IL</v>
      </c>
      <c r="U380" s="9">
        <f ca="1"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80</v>
      </c>
      <c r="V380" s="9" t="str">
        <f ca="1">INDEX('Wand Mapping'!K:K, U380)</f>
        <v>wand_ai_780</v>
      </c>
      <c r="W380" s="9" t="str">
        <f ca="1">_xlfn.CONCAT(V380, "_", T380)</f>
        <v>wand_ai_780_IL</v>
      </c>
      <c r="Z380" s="9" t="str">
        <f ca="1">IF(ISBLANK(X380), W380, X380)</f>
        <v>wand_ai_780_IL</v>
      </c>
    </row>
    <row r="381" spans="1:26">
      <c r="A381" s="9" t="s">
        <v>146</v>
      </c>
      <c r="B381" s="9" t="s">
        <v>1752</v>
      </c>
      <c r="C381" s="9">
        <v>8</v>
      </c>
      <c r="D381" s="9">
        <v>16</v>
      </c>
      <c r="E381" s="9" t="str">
        <f>_xlfn.CONCAT(B381, RIGHT(_xlfn.CONCAT("0", D381), 2))</f>
        <v>BZ-PX16</v>
      </c>
      <c r="F381" s="9" t="s">
        <v>1559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>
        <f>MATCH($A381, 'Spells By School'!C:C, 0)</f>
        <v>10</v>
      </c>
      <c r="M381" s="9" t="e">
        <f>MATCH($A381, 'Spells By School'!D:D, 0)</f>
        <v>#N/A</v>
      </c>
      <c r="N381" s="9" t="e">
        <f>MATCH($A381, 'Spells By School'!E:E, 0)</f>
        <v>#N/A</v>
      </c>
      <c r="O381" s="9" t="e">
        <f>MATCH($A381, 'Spells By School'!F:F, 0)</f>
        <v>#N/A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Divination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DI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26</v>
      </c>
      <c r="V381" s="9" t="str">
        <f>INDEX('Wand Mapping'!K:K, U381)</f>
        <v>wand_ai_240</v>
      </c>
      <c r="W381" s="9" t="str">
        <f>_xlfn.CONCAT(V381, "_", T381)</f>
        <v>wand_ai_240_DI</v>
      </c>
      <c r="Z381" s="9" t="str">
        <f>IF(ISBLANK(X381), W381, X381)</f>
        <v>wand_ai_240_DI</v>
      </c>
    </row>
    <row r="382" spans="1:26">
      <c r="A382" s="9" t="s">
        <v>13</v>
      </c>
      <c r="B382" s="9" t="s">
        <v>1753</v>
      </c>
      <c r="C382" s="9">
        <v>8</v>
      </c>
      <c r="D382" s="9">
        <v>16</v>
      </c>
      <c r="E382" s="9" t="str">
        <f>_xlfn.CONCAT(B382, RIGHT(_xlfn.CONCAT("0", D382), 2))</f>
        <v>BZ-PY16</v>
      </c>
      <c r="F382" s="9" t="s">
        <v>1560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 t="e">
        <f>MATCH($A382, 'Spells By School'!E:E, 0)</f>
        <v>#N/A</v>
      </c>
      <c r="O382" s="9" t="e">
        <f>MATCH($A382, 'Spells By School'!F:F, 0)</f>
        <v>#N/A</v>
      </c>
      <c r="P382" s="9">
        <f ca="1">MATCH($A382, 'Spells By School'!G:G, 0)</f>
        <v>28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 ca="1">IF(ISNA($J382), IF(ISNA($K382), IF(ISNA($L382), IF(ISNA($M382), IF(ISNA($N382), IF(ISNA($O382), IF(ISNA($P382), IF(ISNA($Q382), IF(ISNA($R382), "###error###", R$1),Q$1),P$1),O$1),N$1),M$1),L$1),K$1),J$1)</f>
        <v>Necromancy</v>
      </c>
      <c r="T382" s="9" t="str">
        <f ca="1">IF(ISNA($J382), IF(ISNA($K382), IF(ISNA($L382), IF(ISNA($M382), IF(ISNA($N382), IF(ISNA($O382), IF(ISNA($P382), IF(ISNA($Q382), IF(ISNA($R382), "###error###", "WM"),"IL"),"NE"),"EN"),"EV"),"TR"),"DI"),"CO"),"AB")</f>
        <v>NE</v>
      </c>
      <c r="U382" s="9">
        <f ca="1"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2</v>
      </c>
      <c r="V382" s="9" t="str">
        <f ca="1">INDEX('Wand Mapping'!K:K, U382)</f>
        <v>wand_ai_000</v>
      </c>
      <c r="W382" s="9" t="str">
        <f ca="1">_xlfn.CONCAT(V382, "_", T382)</f>
        <v>wand_ai_000_NE</v>
      </c>
      <c r="Z382" s="9" t="str">
        <f ca="1">IF(ISBLANK(X382), W382, X382)</f>
        <v>wand_ai_000_NE</v>
      </c>
    </row>
    <row r="383" spans="1:26">
      <c r="A383" s="9" t="s">
        <v>325</v>
      </c>
      <c r="B383" s="9" t="s">
        <v>1754</v>
      </c>
      <c r="C383" s="9">
        <v>8</v>
      </c>
      <c r="D383" s="9">
        <v>16</v>
      </c>
      <c r="E383" s="9" t="str">
        <f>_xlfn.CONCAT(B383, RIGHT(_xlfn.CONCAT("0", D383), 2))</f>
        <v>BZ-PZ16</v>
      </c>
      <c r="F383" s="9" t="s">
        <v>1561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 t="e">
        <f>MATCH($A383, 'Spells By School'!E:E, 0)</f>
        <v>#N/A</v>
      </c>
      <c r="O383" s="9">
        <f>MATCH($A383, 'Spells By School'!F:F, 0)</f>
        <v>22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Enchantment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EN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53</v>
      </c>
      <c r="V383" s="9" t="str">
        <f>INDEX('Wand Mapping'!K:K, U383)</f>
        <v>wand_ai_510</v>
      </c>
      <c r="W383" s="9" t="str">
        <f>_xlfn.CONCAT(V383, "_", T383)</f>
        <v>wand_ai_510_EN</v>
      </c>
      <c r="Z383" s="9" t="str">
        <f>IF(ISBLANK(X383), W383, X383)</f>
        <v>wand_ai_510_EN</v>
      </c>
    </row>
    <row r="384" spans="1:26">
      <c r="A384" s="9" t="s">
        <v>546</v>
      </c>
      <c r="B384" s="9" t="s">
        <v>1372</v>
      </c>
      <c r="C384" s="9">
        <v>8</v>
      </c>
      <c r="D384" s="9">
        <v>16</v>
      </c>
      <c r="E384" s="9" t="str">
        <f>_xlfn.CONCAT(B384, RIGHT(_xlfn.CONCAT("0", D384), 2))</f>
        <v>BZ-Q016</v>
      </c>
      <c r="F384" s="9" t="s">
        <v>1562</v>
      </c>
      <c r="G384" s="9" t="s">
        <v>655</v>
      </c>
      <c r="H384" s="9" t="s">
        <v>654</v>
      </c>
      <c r="J384" s="9" t="e">
        <f>MATCH($A384, 'Spells By School'!A:A, 0)</f>
        <v>#N/A</v>
      </c>
      <c r="K384" s="9" t="e">
        <f>MATCH($A384, 'Spells By School'!B:B, 0)</f>
        <v>#N/A</v>
      </c>
      <c r="L384" s="9" t="e">
        <f>MATCH($A384, 'Spells By School'!C:C, 0)</f>
        <v>#N/A</v>
      </c>
      <c r="M384" s="9" t="e">
        <f>MATCH($A384, 'Spells By School'!D:D, 0)</f>
        <v>#N/A</v>
      </c>
      <c r="N384" s="9">
        <f>MATCH($A384, 'Spells By School'!E:E, 0)</f>
        <v>60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Invocation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EV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87</v>
      </c>
      <c r="V384" s="9" t="str">
        <f>INDEX('Wand Mapping'!K:K, U384)</f>
        <v>wand_ai_850</v>
      </c>
      <c r="W384" s="9" t="str">
        <f>_xlfn.CONCAT(V384, "_", T384)</f>
        <v>wand_ai_850_EV</v>
      </c>
      <c r="Z384" s="9" t="str">
        <f>IF(ISBLANK(X384), W384, X384)</f>
        <v>wand_ai_850_EV</v>
      </c>
    </row>
    <row r="385" spans="1:26">
      <c r="A385" s="9" t="s">
        <v>572</v>
      </c>
      <c r="B385" s="9" t="s">
        <v>1373</v>
      </c>
      <c r="C385" s="9">
        <v>8</v>
      </c>
      <c r="D385" s="9">
        <v>16</v>
      </c>
      <c r="E385" s="9" t="str">
        <f>_xlfn.CONCAT(B385, RIGHT(_xlfn.CONCAT("0", D385), 2))</f>
        <v>BZ-Q116</v>
      </c>
      <c r="F385" s="9" t="s">
        <v>1563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 t="e">
        <f ca="1">MATCH($A385, 'Spells By School'!G:G, 0)</f>
        <v>#N/A</v>
      </c>
      <c r="Q385" s="9">
        <f>MATCH($A385, 'Spells By School'!H:H, 0)</f>
        <v>6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Illusion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IL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91</v>
      </c>
      <c r="V385" s="9" t="str">
        <f ca="1">INDEX('Wand Mapping'!K:K, U385)</f>
        <v>wand_ai_890</v>
      </c>
      <c r="W385" s="9" t="str">
        <f ca="1">_xlfn.CONCAT(V385, "_", T385)</f>
        <v>wand_ai_890_IL</v>
      </c>
      <c r="Z385" s="9" t="str">
        <f ca="1">IF(ISBLANK(X385), W385, X385)</f>
        <v>wand_ai_890_IL</v>
      </c>
    </row>
    <row r="386" spans="1:26">
      <c r="A386" s="9" t="s">
        <v>110</v>
      </c>
      <c r="B386" s="9" t="s">
        <v>1374</v>
      </c>
      <c r="C386" s="9">
        <v>9</v>
      </c>
      <c r="D386" s="9">
        <v>18</v>
      </c>
      <c r="E386" s="9" t="str">
        <f>_xlfn.CONCAT(B386, RIGHT(_xlfn.CONCAT("0", D386), 2))</f>
        <v>BZ-Q218</v>
      </c>
      <c r="F386" s="9" t="s">
        <v>1564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 t="e">
        <f ca="1">MATCH($A386, 'Spells By School'!G:G, 0)</f>
        <v>#N/A</v>
      </c>
      <c r="Q386" s="9">
        <f>MATCH($A386, 'Spells By School'!H:H, 0)</f>
        <v>19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Illusion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IL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19</v>
      </c>
      <c r="V386" s="9" t="str">
        <f ca="1">INDEX('Wand Mapping'!K:K, U386)</f>
        <v>wand_ai_170</v>
      </c>
      <c r="W386" s="9" t="str">
        <f ca="1">_xlfn.CONCAT(V386, "_", T386)</f>
        <v>wand_ai_170_IL</v>
      </c>
      <c r="Z386" s="9" t="str">
        <f ca="1">IF(ISBLANK(X386), W386, X386)</f>
        <v>wand_ai_170_IL</v>
      </c>
    </row>
    <row r="387" spans="1:26">
      <c r="A387" s="9" t="s">
        <v>284</v>
      </c>
      <c r="B387" s="9" t="s">
        <v>1407</v>
      </c>
      <c r="C387" s="9">
        <v>9</v>
      </c>
      <c r="D387" s="9">
        <v>18</v>
      </c>
      <c r="E387" s="9" t="str">
        <f>_xlfn.CONCAT(B387, RIGHT(_xlfn.CONCAT("0", D387), 2))</f>
        <v>BZ-Q318</v>
      </c>
      <c r="F387" s="9" t="s">
        <v>1565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37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47</v>
      </c>
      <c r="V387" s="9" t="str">
        <f>INDEX('Wand Mapping'!K:K, U387)</f>
        <v>wand_ai_450</v>
      </c>
      <c r="W387" s="9" t="str">
        <f>_xlfn.CONCAT(V387, "_", T387)</f>
        <v>wand_ai_450_EN</v>
      </c>
      <c r="Z387" s="9" t="str">
        <f>IF(ISBLANK(X387), W387, X387)</f>
        <v>wand_ai_450_EN</v>
      </c>
    </row>
    <row r="388" spans="1:26">
      <c r="A388" s="9" t="s">
        <v>502</v>
      </c>
      <c r="B388" s="9" t="s">
        <v>1408</v>
      </c>
      <c r="C388" s="9">
        <v>9</v>
      </c>
      <c r="D388" s="9">
        <v>18</v>
      </c>
      <c r="E388" s="9" t="str">
        <f>_xlfn.CONCAT(B388, RIGHT(_xlfn.CONCAT("0", D388), 2))</f>
        <v>BZ-Q418</v>
      </c>
      <c r="F388" s="9" t="s">
        <v>1566</v>
      </c>
      <c r="G388" s="9" t="s">
        <v>655</v>
      </c>
      <c r="H388" s="9" t="s">
        <v>654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>
        <f>MATCH($A388, 'Spells By School'!D:D, 0)</f>
        <v>3</v>
      </c>
      <c r="N388" s="9" t="e">
        <f>MATCH($A388, 'Spells By School'!E:E, 0)</f>
        <v>#N/A</v>
      </c>
      <c r="O388" s="9" t="e">
        <f>MATCH($A388, 'Spells By School'!F:F, 0)</f>
        <v>#N/A</v>
      </c>
      <c r="P388" s="9" t="e">
        <f ca="1">MATCH($A388, 'Spells By School'!G:G, 0)</f>
        <v>#N/A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>IF(ISNA($J388), IF(ISNA($K388), IF(ISNA($L388), IF(ISNA($M388), IF(ISNA($N388), IF(ISNA($O388), IF(ISNA($P388), IF(ISNA($Q388), IF(ISNA($R388), "###error###", R$1),Q$1),P$1),O$1),N$1),M$1),L$1),K$1),J$1)</f>
        <v>Transmutation</v>
      </c>
      <c r="T388" s="9" t="str">
        <f>IF(ISNA($J388), IF(ISNA($K388), IF(ISNA($L388), IF(ISNA($M388), IF(ISNA($N388), IF(ISNA($O388), IF(ISNA($P388), IF(ISNA($Q388), IF(ISNA($R388), "###error###", "WM"),"IL"),"NE"),"EN"),"EV"),"TR"),"DI"),"CO"),"AB")</f>
        <v>TR</v>
      </c>
      <c r="U388" s="9">
        <f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81</v>
      </c>
      <c r="V388" s="9" t="str">
        <f>INDEX('Wand Mapping'!K:K, U388)</f>
        <v>wand_ai_790</v>
      </c>
      <c r="W388" s="9" t="str">
        <f>_xlfn.CONCAT(V388, "_", T388)</f>
        <v>wand_ai_790_TR</v>
      </c>
      <c r="Z388" s="9" t="str">
        <f>IF(ISBLANK(X388), W388, X388)</f>
        <v>wand_ai_790_TR</v>
      </c>
    </row>
    <row r="389" spans="1:26">
      <c r="A389" s="9" t="s">
        <v>60</v>
      </c>
      <c r="B389" s="9" t="s">
        <v>1409</v>
      </c>
      <c r="C389" s="9">
        <v>9</v>
      </c>
      <c r="D389" s="9">
        <v>18</v>
      </c>
      <c r="E389" s="9" t="str">
        <f>_xlfn.CONCAT(B389, RIGHT(_xlfn.CONCAT("0", D389), 2))</f>
        <v>BZ-Q518</v>
      </c>
      <c r="F389" s="9" t="s">
        <v>1567</v>
      </c>
      <c r="G389" s="9" t="s">
        <v>655</v>
      </c>
      <c r="H389" s="9" t="s">
        <v>654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 t="e">
        <f>MATCH($A389, 'Spells By School'!E:E, 0)</f>
        <v>#N/A</v>
      </c>
      <c r="O389" s="9" t="e">
        <f>MATCH($A389, 'Spells By School'!F:F, 0)</f>
        <v>#N/A</v>
      </c>
      <c r="P389" s="9">
        <f ca="1">MATCH($A389, 'Spells By School'!G:G, 0)</f>
        <v>74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 ca="1">IF(ISNA($J389), IF(ISNA($K389), IF(ISNA($L389), IF(ISNA($M389), IF(ISNA($N389), IF(ISNA($O389), IF(ISNA($P389), IF(ISNA($Q389), IF(ISNA($R389), "###error###", R$1),Q$1),P$1),O$1),N$1),M$1),L$1),K$1),J$1)</f>
        <v>Necromancy</v>
      </c>
      <c r="T389" s="9" t="str">
        <f ca="1">IF(ISNA($J389), IF(ISNA($K389), IF(ISNA($L389), IF(ISNA($M389), IF(ISNA($N389), IF(ISNA($O389), IF(ISNA($P389), IF(ISNA($Q389), IF(ISNA($R389), "###error###", "WM"),"IL"),"NE"),"EN"),"EV"),"TR"),"DI"),"CO"),"AB")</f>
        <v>NE</v>
      </c>
      <c r="U389" s="9">
        <f ca="1"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11</v>
      </c>
      <c r="V389" s="9" t="str">
        <f ca="1">INDEX('Wand Mapping'!K:K, U389)</f>
        <v>wand_ai_090</v>
      </c>
      <c r="W389" s="9" t="str">
        <f ca="1">_xlfn.CONCAT(V389, "_", T389)</f>
        <v>wand_ai_090_NE</v>
      </c>
      <c r="Z389" s="9" t="str">
        <f ca="1">IF(ISBLANK(X389), W389, X389)</f>
        <v>wand_ai_090_NE</v>
      </c>
    </row>
    <row r="390" spans="1:26">
      <c r="A390" s="9" t="s">
        <v>250</v>
      </c>
      <c r="B390" s="9" t="s">
        <v>1410</v>
      </c>
      <c r="C390" s="9">
        <v>9</v>
      </c>
      <c r="D390" s="9">
        <v>18</v>
      </c>
      <c r="E390" s="9" t="str">
        <f>_xlfn.CONCAT(B390, RIGHT(_xlfn.CONCAT("0", D390), 2))</f>
        <v>BZ-Q618</v>
      </c>
      <c r="F390" s="9" t="s">
        <v>1568</v>
      </c>
      <c r="G390" s="9" t="s">
        <v>655</v>
      </c>
      <c r="H390" s="9" t="s">
        <v>654</v>
      </c>
      <c r="J390" s="9">
        <f>MATCH($A390, 'Spells By School'!A:A, 0)</f>
        <v>12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43</v>
      </c>
      <c r="V390" s="9" t="str">
        <f>INDEX('Wand Mapping'!K:K, U390)</f>
        <v>wand_ai_410</v>
      </c>
      <c r="W390" s="9" t="str">
        <f>_xlfn.CONCAT(V390, "_", T390)</f>
        <v>wand_ai_410_AB</v>
      </c>
      <c r="Z390" s="9" t="str">
        <f>IF(ISBLANK(X390), W390, X390)</f>
        <v>wand_ai_410_AB</v>
      </c>
    </row>
    <row r="391" spans="1:26">
      <c r="A391" s="9" t="s">
        <v>519</v>
      </c>
      <c r="B391" s="9" t="s">
        <v>1411</v>
      </c>
      <c r="C391" s="13" t="s">
        <v>1572</v>
      </c>
      <c r="D391" s="9">
        <v>18</v>
      </c>
      <c r="E391" s="9" t="str">
        <f>_xlfn.CONCAT(B391, RIGHT(_xlfn.CONCAT("0", D391), 2))</f>
        <v>BZ-Q718</v>
      </c>
      <c r="F391" s="9" t="s">
        <v>1569</v>
      </c>
      <c r="G391" s="9" t="s">
        <v>655</v>
      </c>
      <c r="H391" s="9" t="s">
        <v>654</v>
      </c>
      <c r="J391" s="9" t="e">
        <f>MATCH($A391, 'Spells By School'!A:A, 0)</f>
        <v>#N/A</v>
      </c>
      <c r="K391" s="9" t="e">
        <f>MATCH($A391, 'Spells By School'!B:B, 0)</f>
        <v>#N/A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>
        <f>MATCH($A391, 'Spells By School'!F:F, 0)</f>
        <v>17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Enchantment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EN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83</v>
      </c>
      <c r="V391" s="9" t="str">
        <f>INDEX('Wand Mapping'!K:K, U391)</f>
        <v>wand_ai_810</v>
      </c>
      <c r="W391" s="9" t="str">
        <f>_xlfn.CONCAT(V391, "_", T391)</f>
        <v>wand_ai_810_EN</v>
      </c>
      <c r="Z391" s="9" t="str">
        <f>IF(ISBLANK(X391), W391, X391)</f>
        <v>wand_ai_810_EN</v>
      </c>
    </row>
    <row r="392" spans="1:26">
      <c r="A392" s="9" t="s">
        <v>182</v>
      </c>
      <c r="B392" s="9" t="s">
        <v>1412</v>
      </c>
      <c r="C392" s="13" t="s">
        <v>1572</v>
      </c>
      <c r="D392" s="9">
        <v>18</v>
      </c>
      <c r="E392" s="9" t="str">
        <f>_xlfn.CONCAT(B392, RIGHT(_xlfn.CONCAT("0", D392), 2))</f>
        <v>BZ-Q818</v>
      </c>
      <c r="F392" s="9" t="s">
        <v>1570</v>
      </c>
      <c r="G392" s="9" t="s">
        <v>655</v>
      </c>
      <c r="H392" s="9" t="s">
        <v>654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 t="e">
        <f>MATCH($A392, 'Spells By School'!D:D, 0)</f>
        <v>#N/A</v>
      </c>
      <c r="N392" s="9">
        <f>MATCH($A392, 'Spells By School'!E:E, 0)</f>
        <v>31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Invocation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EV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32</v>
      </c>
      <c r="V392" s="9" t="str">
        <f>INDEX('Wand Mapping'!K:K, U392)</f>
        <v>wand_ai_300</v>
      </c>
      <c r="W392" s="9" t="str">
        <f>_xlfn.CONCAT(V392, "_", T392)</f>
        <v>wand_ai_300_EV</v>
      </c>
      <c r="Z392" s="9" t="str">
        <f>IF(ISBLANK(X392), W392, X392)</f>
        <v>wand_ai_300_EV</v>
      </c>
    </row>
    <row r="393" spans="1:26">
      <c r="A393" s="9" t="s">
        <v>219</v>
      </c>
      <c r="B393" s="9" t="s">
        <v>1413</v>
      </c>
      <c r="C393" s="13" t="s">
        <v>1572</v>
      </c>
      <c r="D393" s="9">
        <v>18</v>
      </c>
      <c r="E393" s="9" t="str">
        <f>_xlfn.CONCAT(B393, RIGHT(_xlfn.CONCAT("0", D393), 2))</f>
        <v>BZ-Q918</v>
      </c>
      <c r="F393" s="9" t="s">
        <v>1571</v>
      </c>
      <c r="G393" s="9" t="s">
        <v>655</v>
      </c>
      <c r="H393" s="9" t="s">
        <v>654</v>
      </c>
      <c r="J393" s="9" t="e">
        <f>MATCH($A393, 'Spells By School'!A:A, 0)</f>
        <v>#N/A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>
        <f>MATCH($A393, 'Spells By School'!E:E, 0)</f>
        <v>61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Invocation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EV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38</v>
      </c>
      <c r="V393" s="9" t="str">
        <f>INDEX('Wand Mapping'!K:K, U393)</f>
        <v>wand_ai_360</v>
      </c>
      <c r="W393" s="9" t="str">
        <f>_xlfn.CONCAT(V393, "_", T393)</f>
        <v>wand_ai_360_EV</v>
      </c>
      <c r="Z393" s="9" t="str">
        <f>IF(ISBLANK(X393), W393, X393)</f>
        <v>wand_ai_360_EV</v>
      </c>
    </row>
    <row r="394" spans="1:26">
      <c r="A394" s="9" t="s">
        <v>626</v>
      </c>
      <c r="B394" s="9" t="s">
        <v>1414</v>
      </c>
      <c r="C394" s="13" t="s">
        <v>1371</v>
      </c>
      <c r="D394" s="9">
        <v>18</v>
      </c>
      <c r="E394" s="9" t="str">
        <f>_xlfn.CONCAT(B394, RIGHT(_xlfn.CONCAT("0", D394), 2))</f>
        <v>BZ-QA18</v>
      </c>
      <c r="F394" s="9" t="s">
        <v>1603</v>
      </c>
      <c r="G394" s="9" t="s">
        <v>655</v>
      </c>
      <c r="H394" s="9" t="s">
        <v>654</v>
      </c>
      <c r="J394" s="9" t="e">
        <f>MATCH($A394, 'Spells By School'!A:A, 0)</f>
        <v>#N/A</v>
      </c>
      <c r="K394" s="9">
        <f>MATCH($A394, 'Spells By School'!B:B, 0)</f>
        <v>14</v>
      </c>
      <c r="L394" s="9" t="e">
        <f>MATCH($A394, 'Spells By School'!C:C, 0)</f>
        <v>#N/A</v>
      </c>
      <c r="M394" s="9" t="e">
        <f>MATCH($A394, 'Spells By School'!D:D, 0)</f>
        <v>#N/A</v>
      </c>
      <c r="N394" s="9" t="e">
        <f>MATCH($A394, 'Spells By School'!E:E, 0)</f>
        <v>#N/A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Conjuration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CO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100</v>
      </c>
      <c r="V394" s="9" t="str">
        <f>INDEX('Wand Mapping'!K:K, U394)</f>
        <v>wand_ai_980</v>
      </c>
      <c r="W394" s="9" t="str">
        <f>_xlfn.CONCAT(V394, "_", T394)</f>
        <v>wand_ai_980_CO</v>
      </c>
      <c r="Z394" s="9" t="str">
        <f>IF(ISBLANK(X394), W394, X394)</f>
        <v>wand_ai_980_CO</v>
      </c>
    </row>
    <row r="395" spans="1:26">
      <c r="A395" s="9" t="s">
        <v>278</v>
      </c>
      <c r="B395" s="9" t="s">
        <v>1415</v>
      </c>
      <c r="C395" s="13" t="s">
        <v>1371</v>
      </c>
      <c r="D395" s="9">
        <v>18</v>
      </c>
      <c r="E395" s="9" t="str">
        <f>_xlfn.CONCAT(B395, RIGHT(_xlfn.CONCAT("0", D395), 2))</f>
        <v>BZ-QB18</v>
      </c>
      <c r="F395" s="9" t="s">
        <v>1604</v>
      </c>
      <c r="G395" s="9" t="s">
        <v>655</v>
      </c>
      <c r="H395" s="9" t="s">
        <v>654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 t="e">
        <f>MATCH($A395, 'Spells By School'!E:E, 0)</f>
        <v>#N/A</v>
      </c>
      <c r="O395" s="9" t="e">
        <f>MATCH($A395, 'Spells By School'!F:F, 0)</f>
        <v>#N/A</v>
      </c>
      <c r="P395" s="9">
        <f ca="1">MATCH($A395, 'Spells By School'!G:G, 0)</f>
        <v>14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 ca="1">IF(ISNA($J395), IF(ISNA($K395), IF(ISNA($L395), IF(ISNA($M395), IF(ISNA($N395), IF(ISNA($O395), IF(ISNA($P395), IF(ISNA($Q395), IF(ISNA($R395), "###error###", R$1),Q$1),P$1),O$1),N$1),M$1),L$1),K$1),J$1)</f>
        <v>Necromancy</v>
      </c>
      <c r="T395" s="9" t="str">
        <f ca="1">IF(ISNA($J395), IF(ISNA($K395), IF(ISNA($L395), IF(ISNA($M395), IF(ISNA($N395), IF(ISNA($O395), IF(ISNA($P395), IF(ISNA($Q395), IF(ISNA($R395), "###error###", "WM"),"IL"),"NE"),"EN"),"EV"),"TR"),"DI"),"CO"),"AB")</f>
        <v>NE</v>
      </c>
      <c r="U395" s="9">
        <f ca="1"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46</v>
      </c>
      <c r="V395" s="9" t="str">
        <f ca="1">INDEX('Wand Mapping'!K:K, U395)</f>
        <v>wand_ai_440</v>
      </c>
      <c r="W395" s="9" t="str">
        <f ca="1">_xlfn.CONCAT(V395, "_", T395)</f>
        <v>wand_ai_440_NE</v>
      </c>
      <c r="Z395" s="9" t="str">
        <f ca="1">IF(ISBLANK(X395), W395, X395)</f>
        <v>wand_ai_440_NE</v>
      </c>
    </row>
    <row r="396" spans="1:26">
      <c r="A396" s="9" t="s">
        <v>48</v>
      </c>
      <c r="B396" s="9" t="s">
        <v>1756</v>
      </c>
      <c r="C396" s="13" t="s">
        <v>1371</v>
      </c>
      <c r="D396" s="9">
        <v>18</v>
      </c>
      <c r="E396" s="9" t="str">
        <f>_xlfn.CONCAT(B396, RIGHT(_xlfn.CONCAT("0", D396), 2))</f>
        <v>BZ-QC18</v>
      </c>
      <c r="F396" s="9" t="s">
        <v>1605</v>
      </c>
      <c r="G396" s="9" t="s">
        <v>655</v>
      </c>
      <c r="H396" s="9" t="s">
        <v>654</v>
      </c>
      <c r="J396" s="9" t="e">
        <f>MATCH($A396, 'Spells By School'!A:A, 0)</f>
        <v>#N/A</v>
      </c>
      <c r="K396" s="9" t="e">
        <f>MATCH($A396, 'Spells By School'!B:B, 0)</f>
        <v>#N/A</v>
      </c>
      <c r="L396" s="9" t="e">
        <f>MATCH($A396, 'Spells By School'!C:C, 0)</f>
        <v>#N/A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>
        <f ca="1">MATCH($A396, 'Spells By School'!G:G, 0)</f>
        <v>47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 ca="1">IF(ISNA($J396), IF(ISNA($K396), IF(ISNA($L396), IF(ISNA($M396), IF(ISNA($N396), IF(ISNA($O396), IF(ISNA($P396), IF(ISNA($Q396), IF(ISNA($R396), "###error###", R$1),Q$1),P$1),O$1),N$1),M$1),L$1),K$1),J$1)</f>
        <v>Necromancy</v>
      </c>
      <c r="T396" s="9" t="str">
        <f ca="1">IF(ISNA($J396), IF(ISNA($K396), IF(ISNA($L396), IF(ISNA($M396), IF(ISNA($N396), IF(ISNA($O396), IF(ISNA($P396), IF(ISNA($Q396), IF(ISNA($R396), "###error###", "WM"),"IL"),"NE"),"EN"),"EV"),"TR"),"DI"),"CO"),"AB")</f>
        <v>NE</v>
      </c>
      <c r="U396" s="9">
        <f ca="1"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9</v>
      </c>
      <c r="V396" s="9" t="str">
        <f ca="1">INDEX('Wand Mapping'!K:K, U396)</f>
        <v>wand_ai_070</v>
      </c>
      <c r="W396" s="9" t="str">
        <f ca="1">_xlfn.CONCAT(V396, "_", T396)</f>
        <v>wand_ai_070_NE</v>
      </c>
      <c r="Z396" s="9" t="str">
        <f ca="1">IF(ISBLANK(X396), W396, X396)</f>
        <v>wand_ai_070_NE</v>
      </c>
    </row>
    <row r="397" spans="1:26">
      <c r="A397" s="9" t="s">
        <v>578</v>
      </c>
      <c r="B397" s="9" t="s">
        <v>1757</v>
      </c>
      <c r="C397" s="13" t="s">
        <v>1371</v>
      </c>
      <c r="D397" s="9">
        <v>18</v>
      </c>
      <c r="E397" s="9" t="str">
        <f>_xlfn.CONCAT(B397, RIGHT(_xlfn.CONCAT("0", D397), 2))</f>
        <v>BZ-QD18</v>
      </c>
      <c r="F397" s="9" t="s">
        <v>1606</v>
      </c>
      <c r="G397" s="9" t="s">
        <v>655</v>
      </c>
      <c r="H397" s="9" t="s">
        <v>654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>
        <f>MATCH($A397, 'Spells By School'!F:F, 0)</f>
        <v>9</v>
      </c>
      <c r="P397" s="9" t="e">
        <f ca="1">MATCH($A397, 'Spells By School'!G:G, 0)</f>
        <v>#N/A</v>
      </c>
      <c r="Q397" s="9" t="e">
        <f>MATCH($A397, 'Spells By School'!H:H, 0)</f>
        <v>#N/A</v>
      </c>
      <c r="R397" s="9" t="e">
        <f>MATCH($A397, 'Spells By School'!I:I, 0)</f>
        <v>#N/A</v>
      </c>
      <c r="S397" s="9" t="str">
        <f>IF(ISNA($J397), IF(ISNA($K397), IF(ISNA($L397), IF(ISNA($M397), IF(ISNA($N397), IF(ISNA($O397), IF(ISNA($P397), IF(ISNA($Q397), IF(ISNA($R397), "###error###", R$1),Q$1),P$1),O$1),N$1),M$1),L$1),K$1),J$1)</f>
        <v>Enchantment</v>
      </c>
      <c r="T397" s="9" t="str">
        <f>IF(ISNA($J397), IF(ISNA($K397), IF(ISNA($L397), IF(ISNA($M397), IF(ISNA($N397), IF(ISNA($O397), IF(ISNA($P397), IF(ISNA($Q397), IF(ISNA($R397), "###error###", "WM"),"IL"),"NE"),"EN"),"EV"),"TR"),"DI"),"CO"),"AB")</f>
        <v>EN</v>
      </c>
      <c r="U397" s="9">
        <f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92</v>
      </c>
      <c r="V397" s="9" t="str">
        <f>INDEX('Wand Mapping'!K:K, U397)</f>
        <v>wand_ai_900</v>
      </c>
      <c r="W397" s="9" t="str">
        <f>_xlfn.CONCAT(V397, "_", T397)</f>
        <v>wand_ai_900_EN</v>
      </c>
      <c r="Z397" s="9" t="str">
        <f>IF(ISBLANK(X397), W397, X397)</f>
        <v>wand_ai_900_EN</v>
      </c>
    </row>
    <row r="398" spans="1:26">
      <c r="A398" s="9" t="s">
        <v>527</v>
      </c>
      <c r="B398" s="9" t="s">
        <v>1758</v>
      </c>
      <c r="C398" s="9">
        <v>5</v>
      </c>
      <c r="D398" s="9">
        <v>9</v>
      </c>
      <c r="E398" s="9" t="str">
        <f>_xlfn.CONCAT(B398, RIGHT(_xlfn.CONCAT("0", D398), 2))</f>
        <v>BZ-QE09</v>
      </c>
      <c r="F398" s="9" t="s">
        <v>1607</v>
      </c>
      <c r="G398" s="9" t="s">
        <v>655</v>
      </c>
      <c r="H398" s="9" t="s">
        <v>654</v>
      </c>
      <c r="I398" s="9" t="s">
        <v>658</v>
      </c>
      <c r="J398" s="9" t="e">
        <f>MATCH($A398, 'Spells By School'!A:A, 0)</f>
        <v>#N/A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>
        <f ca="1">MATCH($A398, 'Spells By School'!G:G, 0)</f>
        <v>43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 ca="1">IF(ISNA($J398), IF(ISNA($K398), IF(ISNA($L398), IF(ISNA($M398), IF(ISNA($N398), IF(ISNA($O398), IF(ISNA($P398), IF(ISNA($Q398), IF(ISNA($R398), "###error###", R$1),Q$1),P$1),O$1),N$1),M$1),L$1),K$1),J$1)</f>
        <v>Necromancy</v>
      </c>
      <c r="T398" s="9" t="str">
        <f ca="1">IF(ISNA($J398), IF(ISNA($K398), IF(ISNA($L398), IF(ISNA($M398), IF(ISNA($N398), IF(ISNA($O398), IF(ISNA($P398), IF(ISNA($Q398), IF(ISNA($R398), "###error###", "WM"),"IL"),"NE"),"EN"),"EV"),"TR"),"DI"),"CO"),"AB")</f>
        <v>NE</v>
      </c>
      <c r="U398" s="9">
        <f ca="1"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84</v>
      </c>
      <c r="V398" s="9" t="str">
        <f ca="1">INDEX('Wand Mapping'!K:K, U398)</f>
        <v>wand_ai_820</v>
      </c>
      <c r="W398" s="9" t="str">
        <f ca="1">_xlfn.CONCAT(V398, "_", T398)</f>
        <v>wand_ai_820_NE</v>
      </c>
      <c r="Z398" s="9" t="str">
        <f ca="1">IF(ISBLANK(X398), W398, X398)</f>
        <v>wand_ai_820_NE</v>
      </c>
    </row>
    <row r="399" spans="1:26">
      <c r="A399" s="9" t="s">
        <v>430</v>
      </c>
      <c r="B399" s="9" t="s">
        <v>1759</v>
      </c>
      <c r="C399" s="9">
        <v>5</v>
      </c>
      <c r="D399" s="9">
        <v>9</v>
      </c>
      <c r="E399" s="9" t="str">
        <f>_xlfn.CONCAT(B399, RIGHT(_xlfn.CONCAT("0", D399), 2))</f>
        <v>BZ-QF09</v>
      </c>
      <c r="F399" s="9" t="s">
        <v>1608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>
        <f>MATCH($A399, 'Spells By School'!E:E, 0)</f>
        <v>53</v>
      </c>
      <c r="O399" s="9" t="e">
        <f>MATCH($A399, 'Spells By School'!F:F, 0)</f>
        <v>#N/A</v>
      </c>
      <c r="P399" s="9" t="e">
        <f ca="1">MATCH($A399, 'Spells By School'!G:G, 0)</f>
        <v>#N/A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>IF(ISNA($J399), IF(ISNA($K399), IF(ISNA($L399), IF(ISNA($M399), IF(ISNA($N399), IF(ISNA($O399), IF(ISNA($P399), IF(ISNA($Q399), IF(ISNA($R399), "###error###", R$1),Q$1),P$1),O$1),N$1),M$1),L$1),K$1),J$1)</f>
        <v>Invocation</v>
      </c>
      <c r="T399" s="9" t="str">
        <f>IF(ISNA($J399), IF(ISNA($K399), IF(ISNA($L399), IF(ISNA($M399), IF(ISNA($N399), IF(ISNA($O399), IF(ISNA($P399), IF(ISNA($Q399), IF(ISNA($R399), "###error###", "WM"),"IL"),"NE"),"EN"),"EV"),"TR"),"DI"),"CO"),"AB")</f>
        <v>EV</v>
      </c>
      <c r="U399" s="9">
        <f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70</v>
      </c>
      <c r="V399" s="9" t="str">
        <f>INDEX('Wand Mapping'!K:K, U399)</f>
        <v>wand_ai_680</v>
      </c>
      <c r="W399" s="9" t="str">
        <f>_xlfn.CONCAT(V399, "_", T399)</f>
        <v>wand_ai_680_EV</v>
      </c>
      <c r="Z399" s="9" t="str">
        <f>IF(ISBLANK(X399), W399, X399)</f>
        <v>wand_ai_680_EV</v>
      </c>
    </row>
    <row r="400" spans="1:26">
      <c r="A400" s="9" t="s">
        <v>127</v>
      </c>
      <c r="B400" s="9" t="s">
        <v>1760</v>
      </c>
      <c r="C400" s="9">
        <v>6</v>
      </c>
      <c r="D400" s="9">
        <v>12</v>
      </c>
      <c r="E400" s="9" t="str">
        <f>_xlfn.CONCAT(B400, RIGHT(_xlfn.CONCAT("0", D400), 2))</f>
        <v>BZ-QG12</v>
      </c>
      <c r="F400" s="9" t="s">
        <v>1609</v>
      </c>
      <c r="G400" s="9" t="s">
        <v>655</v>
      </c>
      <c r="H400" s="9" t="s">
        <v>654</v>
      </c>
      <c r="I400" s="9" t="s">
        <v>658</v>
      </c>
      <c r="J400" s="9">
        <f>MATCH($A400, 'Spells By School'!A:A, 0)</f>
        <v>5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 t="e">
        <f>MATCH($A400, 'Spells By School'!F:F, 0)</f>
        <v>#N/A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Abjuration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AB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23</v>
      </c>
      <c r="V400" s="9" t="str">
        <f>INDEX('Wand Mapping'!K:K, U400)</f>
        <v>wand_ai_210</v>
      </c>
      <c r="W400" s="9" t="str">
        <f>_xlfn.CONCAT(V400, "_", T400)</f>
        <v>wand_ai_210_AB</v>
      </c>
      <c r="Z400" s="9" t="str">
        <f>IF(ISBLANK(X400), W400, X400)</f>
        <v>wand_ai_210_AB</v>
      </c>
    </row>
    <row r="401" spans="1:55">
      <c r="A401" s="9" t="s">
        <v>568</v>
      </c>
      <c r="B401" s="9" t="s">
        <v>1761</v>
      </c>
      <c r="C401" s="9">
        <v>7</v>
      </c>
      <c r="D401" s="9">
        <v>14</v>
      </c>
      <c r="E401" s="9" t="str">
        <f>_xlfn.CONCAT(B401, RIGHT(_xlfn.CONCAT("0", D401), 2))</f>
        <v>BZ-QH14</v>
      </c>
      <c r="F401" s="9" t="s">
        <v>1610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56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91</v>
      </c>
      <c r="V401" s="9" t="str">
        <f>INDEX('Wand Mapping'!K:K, U401)</f>
        <v>wand_ai_890</v>
      </c>
      <c r="W401" s="9" t="str">
        <f>_xlfn.CONCAT(V401, "_", T401)</f>
        <v>wand_ai_890_CO</v>
      </c>
      <c r="Z401" s="9" t="str">
        <f>IF(ISBLANK(X401), W401, X401)</f>
        <v>wand_ai_890_CO</v>
      </c>
    </row>
    <row r="402" spans="1:55">
      <c r="A402" s="37" t="s">
        <v>282</v>
      </c>
      <c r="B402" s="9" t="s">
        <v>1762</v>
      </c>
      <c r="C402" s="9">
        <v>7</v>
      </c>
      <c r="D402" s="9">
        <v>14</v>
      </c>
      <c r="E402" s="9" t="str">
        <f>_xlfn.CONCAT(B402, RIGHT(_xlfn.CONCAT("0", D402), 2))</f>
        <v>BZ-QI14</v>
      </c>
      <c r="F402" s="9" t="s">
        <v>1611</v>
      </c>
      <c r="G402" s="9" t="s">
        <v>655</v>
      </c>
      <c r="H402" s="9" t="s">
        <v>654</v>
      </c>
      <c r="I402" s="9" t="s">
        <v>658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48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47</v>
      </c>
      <c r="V402" s="9" t="str">
        <f>INDEX('Wand Mapping'!K:K, U402)</f>
        <v>wand_ai_450</v>
      </c>
      <c r="W402" s="9" t="str">
        <f>_xlfn.CONCAT(V402, "_", T402)</f>
        <v>wand_ai_450_TR</v>
      </c>
      <c r="Z402" s="9" t="str">
        <f>IF(ISBLANK(X402), W402, X402)</f>
        <v>wand_ai_450_TR</v>
      </c>
    </row>
    <row r="403" spans="1:55">
      <c r="A403" s="9" t="s">
        <v>588</v>
      </c>
      <c r="B403" s="9" t="s">
        <v>1763</v>
      </c>
      <c r="C403" s="9">
        <v>7</v>
      </c>
      <c r="D403" s="9">
        <v>14</v>
      </c>
      <c r="E403" s="9" t="str">
        <f>_xlfn.CONCAT(B403, RIGHT(_xlfn.CONCAT("0", D403), 2))</f>
        <v>BZ-QJ14</v>
      </c>
      <c r="F403" s="9" t="s">
        <v>1612</v>
      </c>
      <c r="G403" s="9" t="s">
        <v>655</v>
      </c>
      <c r="H403" s="9" t="s">
        <v>654</v>
      </c>
      <c r="I403" s="9" t="s">
        <v>658</v>
      </c>
      <c r="J403" s="9">
        <f>MATCH($A403, 'Spells By School'!A:A, 0)</f>
        <v>80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 t="e">
        <f>MATCH($A403, 'Spells By School'!F:F, 0)</f>
        <v>#N/A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Abjuration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AB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94</v>
      </c>
      <c r="V403" s="9" t="str">
        <f>INDEX('Wand Mapping'!K:K, U403)</f>
        <v>wand_ai_920</v>
      </c>
      <c r="W403" s="9" t="str">
        <f>_xlfn.CONCAT(V403, "_", T403)</f>
        <v>wand_ai_920_AB</v>
      </c>
      <c r="Z403" s="9" t="str">
        <f>IF(ISBLANK(X403), W403, X403)</f>
        <v>wand_ai_920_AB</v>
      </c>
    </row>
    <row r="404" spans="1:55">
      <c r="A404" s="9" t="s">
        <v>495</v>
      </c>
      <c r="B404" s="9" t="s">
        <v>1765</v>
      </c>
      <c r="C404" s="9">
        <v>8</v>
      </c>
      <c r="D404" s="9">
        <v>16</v>
      </c>
      <c r="E404" s="9" t="str">
        <f>_xlfn.CONCAT(B404, RIGHT(_xlfn.CONCAT("0", D404), 2))</f>
        <v>BZ-QL16</v>
      </c>
      <c r="F404" s="9" t="s">
        <v>1614</v>
      </c>
      <c r="G404" s="9" t="s">
        <v>655</v>
      </c>
      <c r="H404" s="9" t="s">
        <v>654</v>
      </c>
      <c r="I404" s="9" t="s">
        <v>658</v>
      </c>
      <c r="J404" s="9" t="e">
        <f>MATCH($A404, 'Spells By School'!A:A, 0)</f>
        <v>#N/A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>
        <f>MATCH($A404, 'Spells By School'!E:E, 0)</f>
        <v>50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Invocation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EV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80</v>
      </c>
      <c r="V404" s="9" t="str">
        <f>INDEX('Wand Mapping'!K:K, U404)</f>
        <v>wand_ai_780</v>
      </c>
      <c r="W404" s="9" t="str">
        <f>_xlfn.CONCAT(V404, "_", T404)</f>
        <v>wand_ai_780_EV</v>
      </c>
      <c r="Z404" s="9" t="str">
        <f>IF(ISBLANK(X404), W404, X404)</f>
        <v>wand_ai_780_EV</v>
      </c>
    </row>
    <row r="405" spans="1:55">
      <c r="A405" s="9" t="s">
        <v>422</v>
      </c>
      <c r="B405" s="9" t="s">
        <v>1766</v>
      </c>
      <c r="C405" s="9">
        <v>9</v>
      </c>
      <c r="D405" s="9">
        <v>18</v>
      </c>
      <c r="E405" s="9" t="str">
        <f>_xlfn.CONCAT(B405, RIGHT(_xlfn.CONCAT("0", D405), 2))</f>
        <v>BZ-QM18</v>
      </c>
      <c r="F405" s="9" t="s">
        <v>1615</v>
      </c>
      <c r="G405" s="9" t="s">
        <v>655</v>
      </c>
      <c r="H405" s="9" t="s">
        <v>654</v>
      </c>
      <c r="I405" s="9" t="s">
        <v>658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>
        <f>MATCH($A405, 'Spells By School'!E:E, 0)</f>
        <v>48</v>
      </c>
      <c r="O405" s="9" t="e">
        <f>MATCH($A405, 'Spells By School'!F:F, 0)</f>
        <v>#N/A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Invocation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EV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69</v>
      </c>
      <c r="V405" s="9" t="str">
        <f>INDEX('Wand Mapping'!K:K, U405)</f>
        <v>wand_ai_670</v>
      </c>
      <c r="W405" s="9" t="str">
        <f>_xlfn.CONCAT(V405, "_", T405)</f>
        <v>wand_ai_670_EV</v>
      </c>
      <c r="Z405" s="9" t="str">
        <f>IF(ISBLANK(X405), W405, X405)</f>
        <v>wand_ai_670_EV</v>
      </c>
    </row>
    <row r="406" spans="1:55">
      <c r="A406" s="9" t="s">
        <v>30</v>
      </c>
      <c r="B406" s="9" t="s">
        <v>1835</v>
      </c>
      <c r="C406" s="9">
        <v>9</v>
      </c>
      <c r="D406" s="9">
        <v>18</v>
      </c>
      <c r="E406" s="9" t="str">
        <f>_xlfn.CONCAT(B406, RIGHT(_xlfn.CONCAT("0", D406), 2))</f>
        <v>BZ-QN18</v>
      </c>
      <c r="F406" s="9" t="s">
        <v>1616</v>
      </c>
      <c r="G406" s="9" t="s">
        <v>655</v>
      </c>
      <c r="H406" s="9" t="s">
        <v>654</v>
      </c>
      <c r="I406" s="9" t="s">
        <v>658</v>
      </c>
      <c r="J406" s="9" t="e">
        <f>MATCH($A406, 'Spells By School'!A:A, 0)</f>
        <v>#N/A</v>
      </c>
      <c r="K406" s="9" t="e">
        <f>MATCH($A406, 'Spells By School'!B:B, 0)</f>
        <v>#N/A</v>
      </c>
      <c r="L406" s="9">
        <f>MATCH($A406, 'Spells By School'!C:C, 0)</f>
        <v>9</v>
      </c>
      <c r="M406" s="9" t="e">
        <f>MATCH($A406, 'Spells By School'!D:D, 0)</f>
        <v>#N/A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Divination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DI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6</v>
      </c>
      <c r="V406" s="9" t="str">
        <f>INDEX('Wand Mapping'!K:K, U406)</f>
        <v>wand_ai_040</v>
      </c>
      <c r="W406" s="9" t="str">
        <f>_xlfn.CONCAT(V406, "_", T406)</f>
        <v>wand_ai_040_DI</v>
      </c>
      <c r="Z406" s="9" t="str">
        <f>IF(ISBLANK(X406), W406, X406)</f>
        <v>wand_ai_040_DI</v>
      </c>
    </row>
    <row r="407" spans="1:55">
      <c r="A407" s="9" t="s">
        <v>184</v>
      </c>
      <c r="B407" s="9" t="s">
        <v>1767</v>
      </c>
      <c r="C407" s="9">
        <v>9</v>
      </c>
      <c r="D407" s="9">
        <v>18</v>
      </c>
      <c r="E407" s="9" t="str">
        <f>_xlfn.CONCAT(B407, RIGHT(_xlfn.CONCAT("0", D407), 2))</f>
        <v>BZ-QO18</v>
      </c>
      <c r="F407" s="9" t="s">
        <v>1617</v>
      </c>
      <c r="G407" s="9" t="s">
        <v>655</v>
      </c>
      <c r="H407" s="9" t="s">
        <v>654</v>
      </c>
      <c r="I407" s="9" t="s">
        <v>658</v>
      </c>
      <c r="J407" s="9" t="e">
        <f>MATCH($A407, 'Spells By School'!A:A, 0)</f>
        <v>#N/A</v>
      </c>
      <c r="K407" s="9" t="e">
        <f>MATCH($A407, 'Spells By School'!B:B, 0)</f>
        <v>#N/A</v>
      </c>
      <c r="L407" s="9" t="e">
        <f>MATCH($A407, 'Spells By School'!C:C, 0)</f>
        <v>#N/A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>
        <f>MATCH($A407, 'Spells By School'!H:H, 0)</f>
        <v>20</v>
      </c>
      <c r="R407" s="9" t="e">
        <f>MATCH($A407, 'Spells By School'!I:I, 0)</f>
        <v>#N/A</v>
      </c>
      <c r="S407" s="9" t="str">
        <f ca="1">IF(ISNA($J407), IF(ISNA($K407), IF(ISNA($L407), IF(ISNA($M407), IF(ISNA($N407), IF(ISNA($O407), IF(ISNA($P407), IF(ISNA($Q407), IF(ISNA($R407), "###error###", R$1),Q$1),P$1),O$1),N$1),M$1),L$1),K$1),J$1)</f>
        <v>Illusion</v>
      </c>
      <c r="T407" s="9" t="str">
        <f ca="1">IF(ISNA($J407), IF(ISNA($K407), IF(ISNA($L407), IF(ISNA($M407), IF(ISNA($N407), IF(ISNA($O407), IF(ISNA($P407), IF(ISNA($Q407), IF(ISNA($R407), "###error###", "WM"),"IL"),"NE"),"EN"),"EV"),"TR"),"DI"),"CO"),"AB")</f>
        <v>IL</v>
      </c>
      <c r="U407" s="9">
        <f ca="1"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32</v>
      </c>
      <c r="V407" s="9" t="str">
        <f ca="1">INDEX('Wand Mapping'!K:K, U407)</f>
        <v>wand_ai_300</v>
      </c>
      <c r="W407" s="9" t="str">
        <f ca="1">_xlfn.CONCAT(V407, "_", T407)</f>
        <v>wand_ai_300_IL</v>
      </c>
      <c r="Z407" s="9" t="str">
        <f ca="1">IF(ISBLANK(X407), W407, X407)</f>
        <v>wand_ai_300_IL</v>
      </c>
    </row>
    <row r="408" spans="1:55">
      <c r="A408" s="9" t="s">
        <v>33</v>
      </c>
      <c r="B408" s="9" t="s">
        <v>1768</v>
      </c>
      <c r="C408" s="9">
        <v>9</v>
      </c>
      <c r="D408" s="9">
        <v>18</v>
      </c>
      <c r="E408" s="9" t="str">
        <f>_xlfn.CONCAT(B408, RIGHT(_xlfn.CONCAT("0", D408), 2))</f>
        <v>BZ-QP18</v>
      </c>
      <c r="F408" s="9" t="s">
        <v>1618</v>
      </c>
      <c r="G408" s="9" t="s">
        <v>655</v>
      </c>
      <c r="H408" s="9" t="s">
        <v>654</v>
      </c>
      <c r="I408" s="9" t="s">
        <v>658</v>
      </c>
      <c r="J408" s="9">
        <f>MATCH($A408, 'Spells By School'!A:A, 0)</f>
        <v>54</v>
      </c>
      <c r="K408" s="9" t="e">
        <f>MATCH($A408, 'Spells By School'!B:B, 0)</f>
        <v>#N/A</v>
      </c>
      <c r="L408" s="9" t="e">
        <f>MATCH($A408, 'Spells By School'!C:C, 0)</f>
        <v>#N/A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Abjuration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AB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</v>
      </c>
      <c r="V408" s="9" t="str">
        <f>INDEX('Wand Mapping'!K:K, U408)</f>
        <v>wand_ai_050</v>
      </c>
      <c r="W408" s="9" t="str">
        <f>_xlfn.CONCAT(V408, "_", T408)</f>
        <v>wand_ai_050_AB</v>
      </c>
      <c r="Z408" s="9" t="str">
        <f>IF(ISBLANK(X408), W408, X408)</f>
        <v>wand_ai_050_AB</v>
      </c>
    </row>
    <row r="409" spans="1:55">
      <c r="A409" s="9" t="s">
        <v>183</v>
      </c>
      <c r="B409" s="9" t="s">
        <v>1769</v>
      </c>
      <c r="C409" s="13">
        <v>10</v>
      </c>
      <c r="D409" s="9">
        <v>18</v>
      </c>
      <c r="E409" s="9" t="str">
        <f>_xlfn.CONCAT(B409, RIGHT(_xlfn.CONCAT("0", D409), 2))</f>
        <v>BZ-QQ18</v>
      </c>
      <c r="F409" s="9" t="s">
        <v>1619</v>
      </c>
      <c r="G409" s="9" t="s">
        <v>655</v>
      </c>
      <c r="H409" s="9" t="s">
        <v>654</v>
      </c>
      <c r="I409" s="9" t="s">
        <v>658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 t="e">
        <f>MATCH($A409, 'Spells By School'!D:D, 0)</f>
        <v>#N/A</v>
      </c>
      <c r="N409" s="9" t="e">
        <f>MATCH($A409, 'Spells By School'!E:E, 0)</f>
        <v>#N/A</v>
      </c>
      <c r="O409" s="9" t="e">
        <f>MATCH($A409, 'Spells By School'!F:F, 0)</f>
        <v>#N/A</v>
      </c>
      <c r="P409" s="9">
        <f ca="1">MATCH($A409, 'Spells By School'!G:G, 0)</f>
        <v>49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 ca="1">IF(ISNA($J409), IF(ISNA($K409), IF(ISNA($L409), IF(ISNA($M409), IF(ISNA($N409), IF(ISNA($O409), IF(ISNA($P409), IF(ISNA($Q409), IF(ISNA($R409), "###error###", R$1),Q$1),P$1),O$1),N$1),M$1),L$1),K$1),J$1)</f>
        <v>Necromancy</v>
      </c>
      <c r="T409" s="9" t="str">
        <f ca="1">IF(ISNA($J409), IF(ISNA($K409), IF(ISNA($L409), IF(ISNA($M409), IF(ISNA($N409), IF(ISNA($O409), IF(ISNA($P409), IF(ISNA($Q409), IF(ISNA($R409), "###error###", "WM"),"IL"),"NE"),"EN"),"EV"),"TR"),"DI"),"CO"),"AB")</f>
        <v>NE</v>
      </c>
      <c r="U409" s="9">
        <f ca="1"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32</v>
      </c>
      <c r="V409" s="9" t="str">
        <f ca="1">INDEX('Wand Mapping'!K:K, U409)</f>
        <v>wand_ai_300</v>
      </c>
      <c r="W409" s="9" t="str">
        <f ca="1">_xlfn.CONCAT(V409, "_", T409)</f>
        <v>wand_ai_300_NE</v>
      </c>
      <c r="Z409" s="9" t="str">
        <f ca="1">IF(ISBLANK(X409), W409, X409)</f>
        <v>wand_ai_300_NE</v>
      </c>
    </row>
    <row r="410" spans="1:55">
      <c r="A410" s="9" t="s">
        <v>623</v>
      </c>
      <c r="B410" s="9" t="s">
        <v>1770</v>
      </c>
      <c r="C410" s="13">
        <v>10</v>
      </c>
      <c r="D410" s="9">
        <v>18</v>
      </c>
      <c r="E410" s="9" t="str">
        <f>_xlfn.CONCAT(B410, RIGHT(_xlfn.CONCAT("0", D410), 2))</f>
        <v>BZ-QR18</v>
      </c>
      <c r="F410" s="9" t="s">
        <v>1620</v>
      </c>
      <c r="G410" s="9" t="s">
        <v>655</v>
      </c>
      <c r="H410" s="9" t="s">
        <v>654</v>
      </c>
      <c r="I410" s="9" t="s">
        <v>658</v>
      </c>
      <c r="J410" s="9" t="e">
        <f>MATCH($A410, 'Spells By School'!A:A, 0)</f>
        <v>#N/A</v>
      </c>
      <c r="K410" s="9" t="e">
        <f>MATCH($A410, 'Spells By School'!B:B, 0)</f>
        <v>#N/A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>
        <f>MATCH($A410, 'Spells By School'!F:F, 0)</f>
        <v>38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Enchantment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EN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99</v>
      </c>
      <c r="V410" s="9" t="str">
        <f>INDEX('Wand Mapping'!K:K, U410)</f>
        <v>wand_ai_970</v>
      </c>
      <c r="W410" s="9" t="str">
        <f>_xlfn.CONCAT(V410, "_", T410)</f>
        <v>wand_ai_970_EN</v>
      </c>
      <c r="Z410" s="9" t="str">
        <f>IF(ISBLANK(X410), W410, X410)</f>
        <v>wand_ai_970_EN</v>
      </c>
    </row>
    <row r="411" spans="1:55">
      <c r="A411" s="9" t="s">
        <v>192</v>
      </c>
      <c r="B411" s="9" t="s">
        <v>1771</v>
      </c>
      <c r="C411" s="13">
        <v>10</v>
      </c>
      <c r="D411" s="9">
        <v>18</v>
      </c>
      <c r="E411" s="9" t="str">
        <f>_xlfn.CONCAT(B411, RIGHT(_xlfn.CONCAT("0", D411), 2))</f>
        <v>BZ-QS18</v>
      </c>
      <c r="F411" s="9" t="s">
        <v>1621</v>
      </c>
      <c r="G411" s="9" t="s">
        <v>655</v>
      </c>
      <c r="H411" s="9" t="s">
        <v>654</v>
      </c>
      <c r="I411" s="9" t="s">
        <v>658</v>
      </c>
      <c r="J411" s="9" t="e">
        <f>MATCH($A411, 'Spells By School'!A:A, 0)</f>
        <v>#N/A</v>
      </c>
      <c r="K411" s="9">
        <f>MATCH($A411, 'Spells By School'!B:B, 0)</f>
        <v>68</v>
      </c>
      <c r="L411" s="9" t="e">
        <f>MATCH($A411, 'Spells By School'!C:C, 0)</f>
        <v>#N/A</v>
      </c>
      <c r="M411" s="9" t="e">
        <f>MATCH($A411, 'Spells By School'!D:D, 0)</f>
        <v>#N/A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Conjuration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CO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34</v>
      </c>
      <c r="V411" s="9" t="str">
        <f>INDEX('Wand Mapping'!K:K, U411)</f>
        <v>wand_ai_320</v>
      </c>
      <c r="W411" s="9" t="str">
        <f>_xlfn.CONCAT(V411, "_", T411)</f>
        <v>wand_ai_320_CO</v>
      </c>
      <c r="Z411" s="9" t="str">
        <f>IF(ISBLANK(X411), W411, X411)</f>
        <v>wand_ai_320_CO</v>
      </c>
    </row>
    <row r="412" spans="1:55">
      <c r="A412" s="9" t="s">
        <v>385</v>
      </c>
      <c r="B412" s="9" t="s">
        <v>1772</v>
      </c>
      <c r="C412" s="9">
        <v>1</v>
      </c>
      <c r="D412" s="9">
        <v>1</v>
      </c>
      <c r="E412" s="9" t="str">
        <f>_xlfn.CONCAT(B412, RIGHT(_xlfn.CONCAT("0", D412), 2))</f>
        <v>BZ-QT01</v>
      </c>
      <c r="F412" s="9" t="s">
        <v>1622</v>
      </c>
      <c r="G412" s="9" t="s">
        <v>655</v>
      </c>
      <c r="H412" s="9" t="s">
        <v>654</v>
      </c>
      <c r="I412" s="9" t="s">
        <v>653</v>
      </c>
      <c r="J412" s="9" t="e">
        <f>MATCH($A412, 'Spells By School'!A:A, 0)</f>
        <v>#N/A</v>
      </c>
      <c r="K412" s="9" t="e">
        <f>MATCH($A412, 'Spells By School'!B:B, 0)</f>
        <v>#N/A</v>
      </c>
      <c r="L412" s="9" t="e">
        <f>MATCH($A412, 'Spells By School'!C:C, 0)</f>
        <v>#N/A</v>
      </c>
      <c r="M412" s="9">
        <f>MATCH($A412, 'Spells By School'!D:D, 0)</f>
        <v>42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Transmutation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TR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63</v>
      </c>
      <c r="V412" s="9" t="str">
        <f>INDEX('Wand Mapping'!K:K, U412)</f>
        <v>wand_ai_610</v>
      </c>
      <c r="W412" s="9" t="str">
        <f>_xlfn.CONCAT(V412, "_", T412)</f>
        <v>wand_ai_610_TR</v>
      </c>
      <c r="Z412" s="9" t="str">
        <f>IF(ISBLANK(X412), W412, X412)</f>
        <v>wand_ai_610_TR</v>
      </c>
      <c r="AA412" s="9" t="b">
        <v>1</v>
      </c>
      <c r="AD412" s="9" t="b">
        <v>1</v>
      </c>
      <c r="AH412" s="9" t="b">
        <v>1</v>
      </c>
      <c r="AI412" s="9" t="b">
        <v>1</v>
      </c>
      <c r="AJ412" s="9" t="b">
        <v>1</v>
      </c>
      <c r="AK412" s="9" t="b">
        <v>1</v>
      </c>
      <c r="AL412" s="9" t="b">
        <v>1</v>
      </c>
      <c r="AM412" s="9" t="b">
        <v>1</v>
      </c>
      <c r="AN412" s="9" t="b">
        <v>1</v>
      </c>
      <c r="BB412" s="56">
        <v>90071</v>
      </c>
      <c r="BC412" s="56">
        <v>90072</v>
      </c>
    </row>
    <row r="413" spans="1:55">
      <c r="A413" s="27" t="s">
        <v>609</v>
      </c>
      <c r="B413" s="9" t="s">
        <v>1773</v>
      </c>
      <c r="C413" s="9">
        <v>1</v>
      </c>
      <c r="D413" s="9">
        <v>1</v>
      </c>
      <c r="E413" s="9" t="str">
        <f>_xlfn.CONCAT(B413, RIGHT(_xlfn.CONCAT("0", D413), 2))</f>
        <v>BZ-QU01</v>
      </c>
      <c r="F413" s="9" t="s">
        <v>1623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 t="e">
        <f>MATCH($A413, 'Spells By School'!D:D, 0)</f>
        <v>#N/A</v>
      </c>
      <c r="N413" s="9" t="e">
        <f>MATCH($A413, 'Spells By School'!E:E, 0)</f>
        <v>#N/A</v>
      </c>
      <c r="O413" s="9">
        <f>MATCH($A413, 'Spells By School'!F:F, 0)</f>
        <v>29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Enchantment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EN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97</v>
      </c>
      <c r="V413" s="9" t="str">
        <f>INDEX('Wand Mapping'!K:K, U413)</f>
        <v>wand_ai_950</v>
      </c>
      <c r="W413" s="9" t="str">
        <f>_xlfn.CONCAT(V413, "_", T413)</f>
        <v>wand_ai_950_EN</v>
      </c>
      <c r="Z413" s="9" t="str">
        <f>IF(ISBLANK(X413), W413, X413)</f>
        <v>wand_ai_950_EN</v>
      </c>
      <c r="AA413" s="9" t="b">
        <v>1</v>
      </c>
      <c r="AD413" s="9" t="b">
        <v>1</v>
      </c>
      <c r="AH413" s="9" t="b">
        <v>1</v>
      </c>
      <c r="AI413" s="9" t="b">
        <v>1</v>
      </c>
      <c r="AJ413" s="9" t="b">
        <v>1</v>
      </c>
      <c r="AK413" s="9" t="b">
        <v>1</v>
      </c>
      <c r="AL413" s="9" t="b">
        <v>1</v>
      </c>
      <c r="AM413" s="9" t="b">
        <v>1</v>
      </c>
      <c r="BB413" s="56">
        <v>90073</v>
      </c>
      <c r="BC413" s="56">
        <v>90074</v>
      </c>
    </row>
    <row r="414" spans="1:55">
      <c r="A414" s="9" t="s">
        <v>522</v>
      </c>
      <c r="B414" s="9" t="s">
        <v>1774</v>
      </c>
      <c r="C414" s="9">
        <v>1</v>
      </c>
      <c r="D414" s="9">
        <v>1</v>
      </c>
      <c r="E414" s="9" t="str">
        <f>_xlfn.CONCAT(B414, RIGHT(_xlfn.CONCAT("0", D414), 2))</f>
        <v>BZ-QV01</v>
      </c>
      <c r="F414" s="9" t="s">
        <v>1624</v>
      </c>
      <c r="G414" s="9" t="s">
        <v>655</v>
      </c>
      <c r="H414" s="9" t="s">
        <v>654</v>
      </c>
      <c r="I414" s="9" t="s">
        <v>653</v>
      </c>
      <c r="J414" s="9">
        <f>MATCH($A414, 'Spells By School'!A:A, 0)</f>
        <v>56</v>
      </c>
      <c r="K414" s="9" t="e">
        <f>MATCH($A414, 'Spells By School'!B:B, 0)</f>
        <v>#N/A</v>
      </c>
      <c r="L414" s="9" t="e">
        <f>MATCH($A414, 'Spells By School'!C:C, 0)</f>
        <v>#N/A</v>
      </c>
      <c r="M414" s="9" t="e">
        <f>MATCH($A414, 'Spells By School'!D:D, 0)</f>
        <v>#N/A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Abjuration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AB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84</v>
      </c>
      <c r="V414" s="9" t="str">
        <f>INDEX('Wand Mapping'!K:K, U414)</f>
        <v>wand_ai_820</v>
      </c>
      <c r="W414" s="9" t="str">
        <f>_xlfn.CONCAT(V414, "_", T414)</f>
        <v>wand_ai_820_AB</v>
      </c>
      <c r="Z414" s="9" t="str">
        <f>IF(ISBLANK(X414), W414, X414)</f>
        <v>wand_ai_820_AB</v>
      </c>
      <c r="AA414" s="9" t="b">
        <v>1</v>
      </c>
      <c r="AD414" s="9" t="b">
        <v>1</v>
      </c>
      <c r="AH414" s="9" t="b">
        <v>1</v>
      </c>
      <c r="AI414" s="9" t="b">
        <v>1</v>
      </c>
      <c r="AJ414" s="9" t="b">
        <v>1</v>
      </c>
      <c r="AK414" s="9" t="b">
        <v>1</v>
      </c>
      <c r="AL414" s="9" t="b">
        <v>1</v>
      </c>
      <c r="AM414" s="9" t="b">
        <v>1</v>
      </c>
      <c r="BB414" s="56">
        <v>90075</v>
      </c>
      <c r="BC414" s="56">
        <v>90076</v>
      </c>
    </row>
    <row r="415" spans="1:55">
      <c r="A415" s="9" t="s">
        <v>512</v>
      </c>
      <c r="B415" s="9" t="s">
        <v>1775</v>
      </c>
      <c r="C415" s="9">
        <v>1</v>
      </c>
      <c r="D415" s="9">
        <v>1</v>
      </c>
      <c r="E415" s="9" t="str">
        <f>_xlfn.CONCAT(B415, RIGHT(_xlfn.CONCAT("0", D415), 2))</f>
        <v>BZ-QW01</v>
      </c>
      <c r="F415" s="9" t="s">
        <v>1625</v>
      </c>
      <c r="G415" s="9" t="s">
        <v>655</v>
      </c>
      <c r="H415" s="9" t="s">
        <v>654</v>
      </c>
      <c r="I415" s="9" t="s">
        <v>653</v>
      </c>
      <c r="J415" s="9" t="e">
        <f>MATCH($A415, 'Spells By School'!A:A, 0)</f>
        <v>#N/A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>
        <f>MATCH($A415, 'Spells By School'!F:F, 0)</f>
        <v>47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Enchantment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EN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82</v>
      </c>
      <c r="V415" s="9" t="str">
        <f>INDEX('Wand Mapping'!K:K, U415)</f>
        <v>wand_ai_800</v>
      </c>
      <c r="W415" s="9" t="str">
        <f>_xlfn.CONCAT(V415, "_", T415)</f>
        <v>wand_ai_800_EN</v>
      </c>
      <c r="Z415" s="9" t="str">
        <f>IF(ISBLANK(X415), W415, X415)</f>
        <v>wand_ai_800_EN</v>
      </c>
      <c r="AA415" s="9" t="b">
        <v>1</v>
      </c>
      <c r="AD415" s="9" t="b">
        <v>1</v>
      </c>
      <c r="AH415" s="9" t="b">
        <v>1</v>
      </c>
      <c r="AI415" s="9" t="b">
        <v>1</v>
      </c>
      <c r="AJ415" s="9" t="b">
        <v>1</v>
      </c>
      <c r="AK415" s="9" t="b">
        <v>1</v>
      </c>
      <c r="AL415" s="9" t="b">
        <v>1</v>
      </c>
      <c r="AM415" s="9" t="b">
        <v>1</v>
      </c>
      <c r="BB415" s="56">
        <v>90077</v>
      </c>
      <c r="BC415" s="56">
        <v>90078</v>
      </c>
    </row>
    <row r="416" spans="1:55">
      <c r="A416" s="9" t="s">
        <v>118</v>
      </c>
      <c r="B416" s="9" t="s">
        <v>1777</v>
      </c>
      <c r="C416" s="9">
        <v>2</v>
      </c>
      <c r="D416" s="9">
        <v>3</v>
      </c>
      <c r="E416" s="9" t="str">
        <f>_xlfn.CONCAT(B416, RIGHT(_xlfn.CONCAT("0", D416), 2))</f>
        <v>BZ-QY03</v>
      </c>
      <c r="F416" s="9" t="s">
        <v>1627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 t="e">
        <f>MATCH($A416, 'Spells By School'!B:B, 0)</f>
        <v>#N/A</v>
      </c>
      <c r="L416" s="9" t="e">
        <f>MATCH($A416, 'Spells By School'!C:C, 0)</f>
        <v>#N/A</v>
      </c>
      <c r="M416" s="9">
        <f>MATCH($A416, 'Spells By School'!D:D, 0)</f>
        <v>44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Transmutation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TR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21</v>
      </c>
      <c r="V416" s="9" t="str">
        <f>INDEX('Wand Mapping'!K:K, U416)</f>
        <v>wand_ai_190</v>
      </c>
      <c r="W416" s="9" t="str">
        <f>_xlfn.CONCAT(V416, "_", T416)</f>
        <v>wand_ai_190_TR</v>
      </c>
      <c r="Z416" s="9" t="str">
        <f>IF(ISBLANK(X416), W416, X416)</f>
        <v>wand_ai_190_TR</v>
      </c>
      <c r="AN416" s="9" t="b">
        <v>1</v>
      </c>
      <c r="BB416" s="56"/>
      <c r="BC416" s="56"/>
    </row>
    <row r="417" spans="1:40">
      <c r="A417" s="23" t="s">
        <v>267</v>
      </c>
      <c r="B417" s="9" t="s">
        <v>1778</v>
      </c>
      <c r="C417" s="9">
        <v>2</v>
      </c>
      <c r="D417" s="9">
        <v>3</v>
      </c>
      <c r="E417" s="9" t="str">
        <f>_xlfn.CONCAT(B417, RIGHT(_xlfn.CONCAT("0", D417), 2))</f>
        <v>BZ-QZ03</v>
      </c>
      <c r="F417" s="9" t="s">
        <v>1628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>
        <f>MATCH($A417, 'Spells By School'!C:C, 0)</f>
        <v>8</v>
      </c>
      <c r="M417" s="9" t="e">
        <f>MATCH($A417, 'Spells By School'!D:D, 0)</f>
        <v>#N/A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Divination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DI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45</v>
      </c>
      <c r="V417" s="9" t="str">
        <f>INDEX('Wand Mapping'!K:K, U417)</f>
        <v>wand_ai_430</v>
      </c>
      <c r="W417" s="9" t="str">
        <f>_xlfn.CONCAT(V417, "_", T417)</f>
        <v>wand_ai_430_DI</v>
      </c>
      <c r="Z417" s="9" t="str">
        <f>IF(ISBLANK(X417), W417, X417)</f>
        <v>wand_ai_430_DI</v>
      </c>
      <c r="AN417" s="9" t="b">
        <v>1</v>
      </c>
    </row>
    <row r="418" spans="1:40">
      <c r="A418" s="9" t="s">
        <v>428</v>
      </c>
      <c r="B418" s="9" t="s">
        <v>1779</v>
      </c>
      <c r="C418" s="9">
        <v>2</v>
      </c>
      <c r="D418" s="9">
        <v>3</v>
      </c>
      <c r="E418" s="9" t="str">
        <f>_xlfn.CONCAT(B418, RIGHT(_xlfn.CONCAT("0", D418), 2))</f>
        <v>BZ-R003</v>
      </c>
      <c r="F418" s="9" t="s">
        <v>1629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>
        <f>MATCH($A418, 'Spells By School'!C:C, 0)</f>
        <v>11</v>
      </c>
      <c r="M418" s="9" t="e">
        <f>MATCH($A418, 'Spells By School'!D:D, 0)</f>
        <v>#N/A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Divination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DI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70</v>
      </c>
      <c r="V418" s="9" t="str">
        <f>INDEX('Wand Mapping'!K:K, U418)</f>
        <v>wand_ai_680</v>
      </c>
      <c r="W418" s="9" t="str">
        <f>_xlfn.CONCAT(V418, "_", T418)</f>
        <v>wand_ai_680_DI</v>
      </c>
      <c r="Z418" s="9" t="str">
        <f>IF(ISBLANK(X418), W418, X418)</f>
        <v>wand_ai_680_DI</v>
      </c>
    </row>
    <row r="419" spans="1:40">
      <c r="A419" s="32" t="s">
        <v>236</v>
      </c>
      <c r="B419" s="9" t="s">
        <v>1782</v>
      </c>
      <c r="C419" s="9">
        <v>3</v>
      </c>
      <c r="D419" s="9">
        <v>5</v>
      </c>
      <c r="E419" s="9" t="str">
        <f>_xlfn.CONCAT(B419, RIGHT(_xlfn.CONCAT("0", D419), 2))</f>
        <v>BZ-R305</v>
      </c>
      <c r="F419" s="9" t="s">
        <v>1632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>
        <f>MATCH($A419, 'Spells By School'!D:D, 0)</f>
        <v>30</v>
      </c>
      <c r="N419" s="9" t="e">
        <f>MATCH($A419, 'Spells By School'!E:E, 0)</f>
        <v>#N/A</v>
      </c>
      <c r="O419" s="9" t="e">
        <f>MATCH($A419, 'Spells By School'!F:F, 0)</f>
        <v>#N/A</v>
      </c>
      <c r="P419" s="9" t="e">
        <f ca="1">MATCH($A419, 'Spells By School'!G:G, 0)</f>
        <v>#N/A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>IF(ISNA($J419), IF(ISNA($K419), IF(ISNA($L419), IF(ISNA($M419), IF(ISNA($N419), IF(ISNA($O419), IF(ISNA($P419), IF(ISNA($Q419), IF(ISNA($R419), "###error###", R$1),Q$1),P$1),O$1),N$1),M$1),L$1),K$1),J$1)</f>
        <v>Transmutation</v>
      </c>
      <c r="T419" s="9" t="str">
        <f>IF(ISNA($J419), IF(ISNA($K419), IF(ISNA($L419), IF(ISNA($M419), IF(ISNA($N419), IF(ISNA($O419), IF(ISNA($P419), IF(ISNA($Q419), IF(ISNA($R419), "###error###", "WM"),"IL"),"NE"),"EN"),"EV"),"TR"),"DI"),"CO"),"AB")</f>
        <v>TR</v>
      </c>
      <c r="U419" s="9">
        <f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41</v>
      </c>
      <c r="V419" s="9" t="str">
        <f>INDEX('Wand Mapping'!K:K, U419)</f>
        <v>wand_ai_390</v>
      </c>
      <c r="W419" s="9" t="str">
        <f>_xlfn.CONCAT(V419, "_", T419)</f>
        <v>wand_ai_390_TR</v>
      </c>
      <c r="Z419" s="9" t="str">
        <f>IF(ISBLANK(X419), W419, X419)</f>
        <v>wand_ai_390_TR</v>
      </c>
      <c r="AN419" s="9" t="b">
        <v>1</v>
      </c>
    </row>
    <row r="420" spans="1:40">
      <c r="A420" s="29" t="s">
        <v>595</v>
      </c>
      <c r="B420" s="9" t="s">
        <v>1783</v>
      </c>
      <c r="C420" s="9">
        <v>3</v>
      </c>
      <c r="D420" s="9">
        <v>5</v>
      </c>
      <c r="E420" s="9" t="str">
        <f>_xlfn.CONCAT(B420, RIGHT(_xlfn.CONCAT("0", D420), 2))</f>
        <v>BZ-R405</v>
      </c>
      <c r="F420" s="9" t="s">
        <v>1633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>
        <f>MATCH($A420, 'Spells By School'!B:B, 0)</f>
        <v>30</v>
      </c>
      <c r="L420" s="9" t="e">
        <f>MATCH($A420, 'Spells By School'!C:C, 0)</f>
        <v>#N/A</v>
      </c>
      <c r="M420" s="9" t="e">
        <f>MATCH($A420, 'Spells By School'!D:D, 0)</f>
        <v>#N/A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Conjuration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CO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95</v>
      </c>
      <c r="V420" s="9" t="str">
        <f>INDEX('Wand Mapping'!K:K, U420)</f>
        <v>wand_ai_930</v>
      </c>
      <c r="W420" s="9" t="str">
        <f>_xlfn.CONCAT(V420, "_", T420)</f>
        <v>wand_ai_930_CO</v>
      </c>
      <c r="Z420" s="9" t="str">
        <f>IF(ISBLANK(X420), W420, X420)</f>
        <v>wand_ai_930_CO</v>
      </c>
    </row>
    <row r="421" spans="1:40">
      <c r="A421" s="9" t="s">
        <v>410</v>
      </c>
      <c r="B421" s="9" t="s">
        <v>1784</v>
      </c>
      <c r="C421" s="9">
        <v>3</v>
      </c>
      <c r="D421" s="9">
        <v>5</v>
      </c>
      <c r="E421" s="9" t="str">
        <f>_xlfn.CONCAT(B421, RIGHT(_xlfn.CONCAT("0", D421), 2))</f>
        <v>BZ-R505</v>
      </c>
      <c r="F421" s="9" t="s">
        <v>1634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86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67</v>
      </c>
      <c r="V421" s="9" t="str">
        <f>INDEX('Wand Mapping'!K:K, U421)</f>
        <v>wand_ai_650</v>
      </c>
      <c r="W421" s="9" t="str">
        <f>_xlfn.CONCAT(V421, "_", T421)</f>
        <v>wand_ai_650_TR</v>
      </c>
      <c r="Z421" s="9" t="str">
        <f>IF(ISBLANK(X421), W421, X421)</f>
        <v>wand_ai_650_TR</v>
      </c>
    </row>
    <row r="422" spans="1:40">
      <c r="A422" s="9" t="s">
        <v>340</v>
      </c>
      <c r="B422" s="9" t="s">
        <v>1785</v>
      </c>
      <c r="C422" s="9">
        <v>3</v>
      </c>
      <c r="D422" s="9">
        <v>5</v>
      </c>
      <c r="E422" s="9" t="str">
        <f>_xlfn.CONCAT(B422, RIGHT(_xlfn.CONCAT("0", D422), 2))</f>
        <v>BZ-R605</v>
      </c>
      <c r="F422" s="9" t="s">
        <v>1635</v>
      </c>
      <c r="G422" s="9" t="s">
        <v>655</v>
      </c>
      <c r="H422" s="9" t="s">
        <v>654</v>
      </c>
      <c r="I422" s="9" t="s">
        <v>653</v>
      </c>
      <c r="J422" s="9">
        <f>MATCH($A422, 'Spells By School'!A:A, 0)</f>
        <v>24</v>
      </c>
      <c r="K422" s="9" t="e">
        <f>MATCH($A422, 'Spells By School'!B:B, 0)</f>
        <v>#N/A</v>
      </c>
      <c r="L422" s="9" t="e">
        <f>MATCH($A422, 'Spells By School'!C:C, 0)</f>
        <v>#N/A</v>
      </c>
      <c r="M422" s="9" t="e">
        <f>MATCH($A422, 'Spells By School'!D:D, 0)</f>
        <v>#N/A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Abjuration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AB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56</v>
      </c>
      <c r="V422" s="9" t="str">
        <f>INDEX('Wand Mapping'!K:K, U422)</f>
        <v>wand_ai_540</v>
      </c>
      <c r="W422" s="9" t="str">
        <f>_xlfn.CONCAT(V422, "_", T422)</f>
        <v>wand_ai_540_AB</v>
      </c>
      <c r="Z422" s="9" t="str">
        <f>IF(ISBLANK(X422), W422, X422)</f>
        <v>wand_ai_540_AB</v>
      </c>
    </row>
    <row r="423" spans="1:40">
      <c r="A423" s="9" t="s">
        <v>304</v>
      </c>
      <c r="B423" s="9" t="s">
        <v>1786</v>
      </c>
      <c r="C423" s="9">
        <v>3</v>
      </c>
      <c r="D423" s="9">
        <v>5</v>
      </c>
      <c r="E423" s="9" t="str">
        <f>_xlfn.CONCAT(B423, RIGHT(_xlfn.CONCAT("0", D423), 2))</f>
        <v>BZ-R705</v>
      </c>
      <c r="F423" s="9" t="s">
        <v>1636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64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50</v>
      </c>
      <c r="V423" s="9" t="str">
        <f>INDEX('Wand Mapping'!K:K, U423)</f>
        <v>wand_ai_480</v>
      </c>
      <c r="W423" s="9" t="str">
        <f>_xlfn.CONCAT(V423, "_", T423)</f>
        <v>wand_ai_480_TR</v>
      </c>
      <c r="Z423" s="9" t="str">
        <f>IF(ISBLANK(X423), W423, X423)</f>
        <v>wand_ai_480_TR</v>
      </c>
    </row>
    <row r="424" spans="1:40">
      <c r="A424" s="9" t="s">
        <v>58</v>
      </c>
      <c r="B424" s="9" t="s">
        <v>1787</v>
      </c>
      <c r="C424" s="9">
        <v>3</v>
      </c>
      <c r="D424" s="9">
        <v>5</v>
      </c>
      <c r="E424" s="9" t="str">
        <f>_xlfn.CONCAT(B424, RIGHT(_xlfn.CONCAT("0", D424), 2))</f>
        <v>BZ-R805</v>
      </c>
      <c r="F424" s="9" t="s">
        <v>1637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26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11</v>
      </c>
      <c r="V424" s="9" t="str">
        <f>INDEX('Wand Mapping'!K:K, U424)</f>
        <v>wand_ai_090</v>
      </c>
      <c r="W424" s="9" t="str">
        <f>_xlfn.CONCAT(V424, "_", T424)</f>
        <v>wand_ai_090_TR</v>
      </c>
      <c r="Z424" s="9" t="str">
        <f>IF(ISBLANK(X424), W424, X424)</f>
        <v>wand_ai_090_TR</v>
      </c>
    </row>
    <row r="425" spans="1:40">
      <c r="A425" s="9" t="s">
        <v>233</v>
      </c>
      <c r="B425" s="9" t="s">
        <v>1788</v>
      </c>
      <c r="C425" s="9">
        <v>3</v>
      </c>
      <c r="D425" s="9">
        <v>5</v>
      </c>
      <c r="E425" s="9" t="str">
        <f>_xlfn.CONCAT(B425, RIGHT(_xlfn.CONCAT("0", D425), 2))</f>
        <v>BZ-R905</v>
      </c>
      <c r="F425" s="9" t="s">
        <v>1638</v>
      </c>
      <c r="G425" s="9" t="s">
        <v>655</v>
      </c>
      <c r="H425" s="9" t="s">
        <v>654</v>
      </c>
      <c r="I425" s="9" t="s">
        <v>653</v>
      </c>
      <c r="J425" s="9">
        <f>MATCH($A425, 'Spells By School'!A:A, 0)</f>
        <v>23</v>
      </c>
      <c r="K425" s="9" t="e">
        <f>MATCH($A425, 'Spells By School'!B:B, 0)</f>
        <v>#N/A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Abjuration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AB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41</v>
      </c>
      <c r="V425" s="9" t="str">
        <f>INDEX('Wand Mapping'!K:K, U425)</f>
        <v>wand_ai_390</v>
      </c>
      <c r="W425" s="9" t="str">
        <f>_xlfn.CONCAT(V425, "_", T425)</f>
        <v>wand_ai_390_AB</v>
      </c>
      <c r="Z425" s="9" t="str">
        <f>IF(ISBLANK(X425), W425, X425)</f>
        <v>wand_ai_390_AB</v>
      </c>
    </row>
    <row r="426" spans="1:40">
      <c r="A426" s="28" t="s">
        <v>167</v>
      </c>
      <c r="B426" s="9" t="s">
        <v>1791</v>
      </c>
      <c r="C426" s="9">
        <v>3</v>
      </c>
      <c r="D426" s="9">
        <v>5</v>
      </c>
      <c r="E426" s="9" t="str">
        <f>_xlfn.CONCAT(B426, RIGHT(_xlfn.CONCAT("0", D426), 2))</f>
        <v>BZ-RC05</v>
      </c>
      <c r="F426" s="9" t="s">
        <v>1641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>
        <f>MATCH($A426, 'Spells By School'!B:B, 0)</f>
        <v>64</v>
      </c>
      <c r="L426" s="9" t="e">
        <f>MATCH($A426, 'Spells By School'!C:C, 0)</f>
        <v>#N/A</v>
      </c>
      <c r="M426" s="9" t="e">
        <f>MATCH($A426, 'Spells By School'!D:D, 0)</f>
        <v>#N/A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Conjuration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CO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30</v>
      </c>
      <c r="V426" s="9" t="str">
        <f>INDEX('Wand Mapping'!K:K, U426)</f>
        <v>wand_ai_280</v>
      </c>
      <c r="W426" s="9" t="str">
        <f>_xlfn.CONCAT(V426, "_", T426)</f>
        <v>wand_ai_280_CO</v>
      </c>
      <c r="Z426" s="9" t="str">
        <f>IF(ISBLANK(X426), W426, X426)</f>
        <v>wand_ai_280_CO</v>
      </c>
    </row>
    <row r="427" spans="1:40">
      <c r="A427" s="9" t="s">
        <v>153</v>
      </c>
      <c r="B427" s="9" t="s">
        <v>1792</v>
      </c>
      <c r="C427" s="9">
        <v>3</v>
      </c>
      <c r="D427" s="9">
        <v>5</v>
      </c>
      <c r="E427" s="9" t="str">
        <f>_xlfn.CONCAT(B427, RIGHT(_xlfn.CONCAT("0", D427), 2))</f>
        <v>BZ-RD05</v>
      </c>
      <c r="F427" s="9" t="s">
        <v>1642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76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27</v>
      </c>
      <c r="V427" s="9" t="str">
        <f>INDEX('Wand Mapping'!K:K, U427)</f>
        <v>wand_ai_250</v>
      </c>
      <c r="W427" s="9" t="str">
        <f>_xlfn.CONCAT(V427, "_", T427)</f>
        <v>wand_ai_250_TR</v>
      </c>
      <c r="Z427" s="9" t="str">
        <f>IF(ISBLANK(X427), W427, X427)</f>
        <v>wand_ai_250_TR</v>
      </c>
    </row>
    <row r="428" spans="1:40">
      <c r="A428" s="9" t="s">
        <v>297</v>
      </c>
      <c r="B428" s="9" t="s">
        <v>1793</v>
      </c>
      <c r="C428" s="9">
        <v>4</v>
      </c>
      <c r="D428" s="9">
        <v>7</v>
      </c>
      <c r="E428" s="9" t="str">
        <f>_xlfn.CONCAT(B428, RIGHT(_xlfn.CONCAT("0", D428), 2))</f>
        <v>BZ-RE07</v>
      </c>
      <c r="F428" s="9" t="s">
        <v>1643</v>
      </c>
      <c r="G428" s="9" t="s">
        <v>655</v>
      </c>
      <c r="H428" s="9" t="s">
        <v>654</v>
      </c>
      <c r="I428" s="9" t="s">
        <v>653</v>
      </c>
      <c r="J428" s="9" t="e">
        <f>MATCH($A428, 'Spells By School'!A:A, 0)</f>
        <v>#N/A</v>
      </c>
      <c r="K428" s="9" t="e">
        <f>MATCH($A428, 'Spells By School'!B:B, 0)</f>
        <v>#N/A</v>
      </c>
      <c r="L428" s="9" t="e">
        <f>MATCH($A428, 'Spells By School'!C:C, 0)</f>
        <v>#N/A</v>
      </c>
      <c r="M428" s="9">
        <f>MATCH($A428, 'Spells By School'!D:D, 0)</f>
        <v>56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Transmutation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TR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49</v>
      </c>
      <c r="V428" s="9" t="str">
        <f>INDEX('Wand Mapping'!K:K, U428)</f>
        <v>wand_ai_470</v>
      </c>
      <c r="W428" s="9" t="str">
        <f>_xlfn.CONCAT(V428, "_", T428)</f>
        <v>wand_ai_470_TR</v>
      </c>
      <c r="Z428" s="9" t="str">
        <f>IF(ISBLANK(X428), W428, X428)</f>
        <v>wand_ai_470_TR</v>
      </c>
    </row>
    <row r="429" spans="1:40">
      <c r="A429" s="9" t="s">
        <v>189</v>
      </c>
      <c r="B429" s="9" t="s">
        <v>1794</v>
      </c>
      <c r="C429" s="9">
        <v>4</v>
      </c>
      <c r="D429" s="9">
        <v>7</v>
      </c>
      <c r="E429" s="9" t="str">
        <f>_xlfn.CONCAT(B429, RIGHT(_xlfn.CONCAT("0", D429), 2))</f>
        <v>BZ-RF07</v>
      </c>
      <c r="F429" s="9" t="s">
        <v>1644</v>
      </c>
      <c r="G429" s="9" t="s">
        <v>655</v>
      </c>
      <c r="H429" s="9" t="s">
        <v>654</v>
      </c>
      <c r="I429" s="9" t="s">
        <v>653</v>
      </c>
      <c r="J429" s="9" t="e">
        <f>MATCH($A429, 'Spells By School'!A:A, 0)</f>
        <v>#N/A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>
        <f ca="1">MATCH($A429, 'Spells By School'!G:G, 0)</f>
        <v>75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 ca="1">IF(ISNA($J429), IF(ISNA($K429), IF(ISNA($L429), IF(ISNA($M429), IF(ISNA($N429), IF(ISNA($O429), IF(ISNA($P429), IF(ISNA($Q429), IF(ISNA($R429), "###error###", R$1),Q$1),P$1),O$1),N$1),M$1),L$1),K$1),J$1)</f>
        <v>Necromancy</v>
      </c>
      <c r="T429" s="9" t="str">
        <f ca="1">IF(ISNA($J429), IF(ISNA($K429), IF(ISNA($L429), IF(ISNA($M429), IF(ISNA($N429), IF(ISNA($O429), IF(ISNA($P429), IF(ISNA($Q429), IF(ISNA($R429), "###error###", "WM"),"IL"),"NE"),"EN"),"EV"),"TR"),"DI"),"CO"),"AB")</f>
        <v>NE</v>
      </c>
      <c r="U429" s="9">
        <f ca="1"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33</v>
      </c>
      <c r="V429" s="9" t="str">
        <f ca="1">INDEX('Wand Mapping'!K:K, U429)</f>
        <v>wand_ai_310</v>
      </c>
      <c r="W429" s="9" t="str">
        <f ca="1">_xlfn.CONCAT(V429, "_", T429)</f>
        <v>wand_ai_310_NE</v>
      </c>
      <c r="Z429" s="9" t="str">
        <f ca="1">IF(ISBLANK(X429), W429, X429)</f>
        <v>wand_ai_310_NE</v>
      </c>
    </row>
    <row r="430" spans="1:40">
      <c r="A430" s="9" t="s">
        <v>429</v>
      </c>
      <c r="B430" s="9" t="s">
        <v>1796</v>
      </c>
      <c r="C430" s="9">
        <v>4</v>
      </c>
      <c r="D430" s="9">
        <v>7</v>
      </c>
      <c r="E430" s="9" t="str">
        <f>_xlfn.CONCAT(B430, RIGHT(_xlfn.CONCAT("0", D430), 2))</f>
        <v>BZ-RH07</v>
      </c>
      <c r="F430" s="9" t="s">
        <v>1646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>
        <f>MATCH($A430, 'Spells By School'!D:D, 0)</f>
        <v>52</v>
      </c>
      <c r="N430" s="9" t="e">
        <f>MATCH($A430, 'Spells By School'!E:E, 0)</f>
        <v>#N/A</v>
      </c>
      <c r="O430" s="9" t="e">
        <f>MATCH($A430, 'Spells By School'!F:F, 0)</f>
        <v>#N/A</v>
      </c>
      <c r="P430" s="9" t="e">
        <f ca="1">MATCH($A430, 'Spells By School'!G:G, 0)</f>
        <v>#N/A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>IF(ISNA($J430), IF(ISNA($K430), IF(ISNA($L430), IF(ISNA($M430), IF(ISNA($N430), IF(ISNA($O430), IF(ISNA($P430), IF(ISNA($Q430), IF(ISNA($R430), "###error###", R$1),Q$1),P$1),O$1),N$1),M$1),L$1),K$1),J$1)</f>
        <v>Transmutation</v>
      </c>
      <c r="T430" s="9" t="str">
        <f>IF(ISNA($J430), IF(ISNA($K430), IF(ISNA($L430), IF(ISNA($M430), IF(ISNA($N430), IF(ISNA($O430), IF(ISNA($P430), IF(ISNA($Q430), IF(ISNA($R430), "###error###", "WM"),"IL"),"NE"),"EN"),"EV"),"TR"),"DI"),"CO"),"AB")</f>
        <v>TR</v>
      </c>
      <c r="U430" s="9">
        <f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70</v>
      </c>
      <c r="V430" s="9" t="str">
        <f>INDEX('Wand Mapping'!K:K, U430)</f>
        <v>wand_ai_680</v>
      </c>
      <c r="W430" s="9" t="str">
        <f>_xlfn.CONCAT(V430, "_", T430)</f>
        <v>wand_ai_680_TR</v>
      </c>
      <c r="Z430" s="9" t="str">
        <f>IF(ISBLANK(X430), W430, X430)</f>
        <v>wand_ai_680_TR</v>
      </c>
    </row>
    <row r="431" spans="1:40">
      <c r="A431" s="9" t="s">
        <v>89</v>
      </c>
      <c r="B431" s="9" t="s">
        <v>1797</v>
      </c>
      <c r="C431" s="9">
        <v>4</v>
      </c>
      <c r="D431" s="9">
        <v>7</v>
      </c>
      <c r="E431" s="9" t="str">
        <f>_xlfn.CONCAT(B431, RIGHT(_xlfn.CONCAT("0", D431), 2))</f>
        <v>BZ-RI07</v>
      </c>
      <c r="F431" s="9" t="s">
        <v>1647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>
        <f>MATCH($A431, 'Spells By School'!D:D, 0)</f>
        <v>50</v>
      </c>
      <c r="N431" s="9" t="e">
        <f>MATCH($A431, 'Spells By School'!E:E, 0)</f>
        <v>#N/A</v>
      </c>
      <c r="O431" s="9" t="e">
        <f>MATCH($A431, 'Spells By School'!F:F, 0)</f>
        <v>#N/A</v>
      </c>
      <c r="P431" s="9" t="e">
        <f ca="1">MATCH($A431, 'Spells By School'!G:G, 0)</f>
        <v>#N/A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>IF(ISNA($J431), IF(ISNA($K431), IF(ISNA($L431), IF(ISNA($M431), IF(ISNA($N431), IF(ISNA($O431), IF(ISNA($P431), IF(ISNA($Q431), IF(ISNA($R431), "###error###", R$1),Q$1),P$1),O$1),N$1),M$1),L$1),K$1),J$1)</f>
        <v>Transmutation</v>
      </c>
      <c r="T431" s="9" t="str">
        <f>IF(ISNA($J431), IF(ISNA($K431), IF(ISNA($L431), IF(ISNA($M431), IF(ISNA($N431), IF(ISNA($O431), IF(ISNA($P431), IF(ISNA($Q431), IF(ISNA($R431), "###error###", "WM"),"IL"),"NE"),"EN"),"EV"),"TR"),"DI"),"CO"),"AB")</f>
        <v>TR</v>
      </c>
      <c r="U431" s="9">
        <f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16</v>
      </c>
      <c r="V431" s="9" t="str">
        <f>INDEX('Wand Mapping'!K:K, U431)</f>
        <v>wand_ai_140</v>
      </c>
      <c r="W431" s="9" t="str">
        <f>_xlfn.CONCAT(V431, "_", T431)</f>
        <v>wand_ai_140_TR</v>
      </c>
      <c r="Z431" s="9" t="str">
        <f>IF(ISBLANK(X431), W431, X431)</f>
        <v>wand_ai_140_TR</v>
      </c>
    </row>
    <row r="432" spans="1:40">
      <c r="A432" s="9" t="s">
        <v>107</v>
      </c>
      <c r="B432" s="9" t="s">
        <v>1798</v>
      </c>
      <c r="C432" s="9">
        <v>5</v>
      </c>
      <c r="D432" s="9">
        <v>9</v>
      </c>
      <c r="E432" s="9" t="str">
        <f>_xlfn.CONCAT(B432, RIGHT(_xlfn.CONCAT("0", D432), 2))</f>
        <v>BZ-RJ09</v>
      </c>
      <c r="F432" s="9" t="s">
        <v>1648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75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19</v>
      </c>
      <c r="V432" s="9" t="str">
        <f>INDEX('Wand Mapping'!K:K, U432)</f>
        <v>wand_ai_170</v>
      </c>
      <c r="W432" s="9" t="str">
        <f>_xlfn.CONCAT(V432, "_", T432)</f>
        <v>wand_ai_170_TR</v>
      </c>
      <c r="Z432" s="9" t="str">
        <f>IF(ISBLANK(X432), W432, X432)</f>
        <v>wand_ai_170_TR</v>
      </c>
    </row>
    <row r="433" spans="1:26">
      <c r="A433" s="34" t="s">
        <v>488</v>
      </c>
      <c r="B433" s="9" t="s">
        <v>1799</v>
      </c>
      <c r="C433" s="9">
        <v>5</v>
      </c>
      <c r="D433" s="9">
        <v>9</v>
      </c>
      <c r="E433" s="9" t="str">
        <f>_xlfn.CONCAT(B433, RIGHT(_xlfn.CONCAT("0", D433), 2))</f>
        <v>BZ-RK09</v>
      </c>
      <c r="F433" s="9" t="s">
        <v>1649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 t="e">
        <f>MATCH($A433, 'Spells By School'!B:B, 0)</f>
        <v>#N/A</v>
      </c>
      <c r="L433" s="9" t="e">
        <f>MATCH($A433, 'Spells By School'!C:C, 0)</f>
        <v>#N/A</v>
      </c>
      <c r="M433" s="9">
        <f>MATCH($A433, 'Spells By School'!D:D, 0)</f>
        <v>32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Transmutation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TR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79</v>
      </c>
      <c r="V433" s="9" t="str">
        <f>INDEX('Wand Mapping'!K:K, U433)</f>
        <v>wand_ai_770</v>
      </c>
      <c r="W433" s="9" t="str">
        <f>_xlfn.CONCAT(V433, "_", T433)</f>
        <v>wand_ai_770_TR</v>
      </c>
      <c r="Z433" s="9" t="str">
        <f>IF(ISBLANK(X433), W433, X433)</f>
        <v>wand_ai_770_TR</v>
      </c>
    </row>
    <row r="434" spans="1:26">
      <c r="A434" s="9" t="s">
        <v>181</v>
      </c>
      <c r="B434" s="9" t="s">
        <v>1800</v>
      </c>
      <c r="C434" s="9">
        <v>5</v>
      </c>
      <c r="D434" s="9">
        <v>9</v>
      </c>
      <c r="E434" s="9" t="str">
        <f>_xlfn.CONCAT(B434, RIGHT(_xlfn.CONCAT("0", D434), 2))</f>
        <v>BZ-RL09</v>
      </c>
      <c r="F434" s="9" t="s">
        <v>1650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>
        <f>MATCH($A434, 'Spells By School'!D:D, 0)</f>
        <v>58</v>
      </c>
      <c r="N434" s="9" t="e">
        <f>MATCH($A434, 'Spells By School'!E:E, 0)</f>
        <v>#N/A</v>
      </c>
      <c r="O434" s="9" t="e">
        <f>MATCH($A434, 'Spells By School'!F:F, 0)</f>
        <v>#N/A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Transmutation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TR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32</v>
      </c>
      <c r="V434" s="9" t="str">
        <f>INDEX('Wand Mapping'!K:K, U434)</f>
        <v>wand_ai_300</v>
      </c>
      <c r="W434" s="9" t="str">
        <f>_xlfn.CONCAT(V434, "_", T434)</f>
        <v>wand_ai_300_TR</v>
      </c>
      <c r="Z434" s="9" t="str">
        <f>IF(ISBLANK(X434), W434, X434)</f>
        <v>wand_ai_300_TR</v>
      </c>
    </row>
    <row r="435" spans="1:26">
      <c r="A435" s="9" t="s">
        <v>358</v>
      </c>
      <c r="B435" s="9" t="s">
        <v>1801</v>
      </c>
      <c r="C435" s="9">
        <v>5</v>
      </c>
      <c r="D435" s="9">
        <v>9</v>
      </c>
      <c r="E435" s="9" t="str">
        <f>_xlfn.CONCAT(B435, RIGHT(_xlfn.CONCAT("0", D435), 2))</f>
        <v>BZ-RM09</v>
      </c>
      <c r="F435" s="9" t="s">
        <v>1651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>
        <f>MATCH($A435, 'Spells By School'!B:B, 0)</f>
        <v>92</v>
      </c>
      <c r="L435" s="9" t="e">
        <f>MATCH($A435, 'Spells By School'!C:C, 0)</f>
        <v>#N/A</v>
      </c>
      <c r="M435" s="9" t="e">
        <f>MATCH($A435, 'Spells By School'!D:D, 0)</f>
        <v>#N/A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Conjuration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CO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59</v>
      </c>
      <c r="V435" s="9" t="str">
        <f>INDEX('Wand Mapping'!K:K, U435)</f>
        <v>wand_ai_570</v>
      </c>
      <c r="W435" s="9" t="str">
        <f>_xlfn.CONCAT(V435, "_", T435)</f>
        <v>wand_ai_570_CO</v>
      </c>
      <c r="Z435" s="9" t="str">
        <f>IF(ISBLANK(X435), W435, X435)</f>
        <v>wand_ai_570_CO</v>
      </c>
    </row>
    <row r="436" spans="1:26">
      <c r="A436" s="9" t="s">
        <v>95</v>
      </c>
      <c r="B436" s="9" t="s">
        <v>1802</v>
      </c>
      <c r="C436" s="9">
        <v>6</v>
      </c>
      <c r="D436" s="9">
        <v>12</v>
      </c>
      <c r="E436" s="9" t="str">
        <f>_xlfn.CONCAT(B436, RIGHT(_xlfn.CONCAT("0", D436), 2))</f>
        <v>BZ-RO12</v>
      </c>
      <c r="F436" s="9" t="s">
        <v>1653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69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17</v>
      </c>
      <c r="V436" s="9" t="str">
        <f>INDEX('Wand Mapping'!K:K, U436)</f>
        <v>wand_ai_150</v>
      </c>
      <c r="W436" s="9" t="str">
        <f>_xlfn.CONCAT(V436, "_", T436)</f>
        <v>wand_ai_150_TR</v>
      </c>
      <c r="Z436" s="9" t="str">
        <f>IF(ISBLANK(X436), W436, X436)</f>
        <v>wand_ai_150_TR</v>
      </c>
    </row>
    <row r="437" spans="1:26">
      <c r="A437" s="9" t="s">
        <v>84</v>
      </c>
      <c r="B437" s="9" t="s">
        <v>1803</v>
      </c>
      <c r="C437" s="9">
        <v>6</v>
      </c>
      <c r="D437" s="9">
        <v>12</v>
      </c>
      <c r="E437" s="9" t="str">
        <f>_xlfn.CONCAT(B437, RIGHT(_xlfn.CONCAT("0", D437), 2))</f>
        <v>BZ-RP12</v>
      </c>
      <c r="F437" s="9" t="s">
        <v>1654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>
        <f>MATCH($A437, 'Spells By School'!D:D, 0)</f>
        <v>2</v>
      </c>
      <c r="N437" s="9" t="e">
        <f>MATCH($A437, 'Spells By School'!E:E, 0)</f>
        <v>#N/A</v>
      </c>
      <c r="O437" s="9" t="e">
        <f>MATCH($A437, 'Spells By School'!F:F, 0)</f>
        <v>#N/A</v>
      </c>
      <c r="P437" s="9" t="e">
        <f ca="1">MATCH($A437, 'Spells By School'!G:G, 0)</f>
        <v>#N/A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>IF(ISNA($J437), IF(ISNA($K437), IF(ISNA($L437), IF(ISNA($M437), IF(ISNA($N437), IF(ISNA($O437), IF(ISNA($P437), IF(ISNA($Q437), IF(ISNA($R437), "###error###", R$1),Q$1),P$1),O$1),N$1),M$1),L$1),K$1),J$1)</f>
        <v>Transmutation</v>
      </c>
      <c r="T437" s="9" t="str">
        <f>IF(ISNA($J437), IF(ISNA($K437), IF(ISNA($L437), IF(ISNA($M437), IF(ISNA($N437), IF(ISNA($O437), IF(ISNA($P437), IF(ISNA($Q437), IF(ISNA($R437), "###error###", "WM"),"IL"),"NE"),"EN"),"EV"),"TR"),"DI"),"CO"),"AB")</f>
        <v>TR</v>
      </c>
      <c r="U437" s="9">
        <f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15</v>
      </c>
      <c r="V437" s="9" t="str">
        <f>INDEX('Wand Mapping'!K:K, U437)</f>
        <v>wand_ai_130</v>
      </c>
      <c r="W437" s="9" t="str">
        <f>_xlfn.CONCAT(V437, "_", T437)</f>
        <v>wand_ai_130_TR</v>
      </c>
      <c r="Z437" s="9" t="str">
        <f>IF(ISBLANK(X437), W437, X437)</f>
        <v>wand_ai_130_TR</v>
      </c>
    </row>
    <row r="438" spans="1:26">
      <c r="A438" s="9" t="s">
        <v>471</v>
      </c>
      <c r="B438" s="9" t="s">
        <v>1804</v>
      </c>
      <c r="C438" s="9">
        <v>6</v>
      </c>
      <c r="D438" s="9">
        <v>12</v>
      </c>
      <c r="E438" s="9" t="str">
        <f>_xlfn.CONCAT(B438, RIGHT(_xlfn.CONCAT("0", D438), 2))</f>
        <v>BZ-RQ12</v>
      </c>
      <c r="F438" s="9" t="s">
        <v>1655</v>
      </c>
      <c r="G438" s="9" t="s">
        <v>655</v>
      </c>
      <c r="H438" s="9" t="s">
        <v>654</v>
      </c>
      <c r="I438" s="9" t="s">
        <v>653</v>
      </c>
      <c r="J438" s="9">
        <f>MATCH($A438, 'Spells By School'!A:A, 0)</f>
        <v>2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77</v>
      </c>
      <c r="V438" s="9" t="str">
        <f>INDEX('Wand Mapping'!K:K, U438)</f>
        <v>wand_ai_750</v>
      </c>
      <c r="W438" s="9" t="str">
        <f>_xlfn.CONCAT(V438, "_", T438)</f>
        <v>wand_ai_750_AB</v>
      </c>
      <c r="Z438" s="9" t="str">
        <f>IF(ISBLANK(X438), W438, X438)</f>
        <v>wand_ai_750_AB</v>
      </c>
    </row>
    <row r="439" spans="1:26">
      <c r="A439" s="9" t="s">
        <v>221</v>
      </c>
      <c r="B439" s="9" t="s">
        <v>1805</v>
      </c>
      <c r="C439" s="9">
        <v>7</v>
      </c>
      <c r="D439" s="9">
        <v>14</v>
      </c>
      <c r="E439" s="9" t="str">
        <f>_xlfn.CONCAT(B439, RIGHT(_xlfn.CONCAT("0", D439), 2))</f>
        <v>BZ-RR14</v>
      </c>
      <c r="F439" s="9" t="s">
        <v>1656</v>
      </c>
      <c r="G439" s="9" t="s">
        <v>655</v>
      </c>
      <c r="H439" s="9" t="s">
        <v>654</v>
      </c>
      <c r="I439" s="9" t="s">
        <v>653</v>
      </c>
      <c r="J439" s="9">
        <f>MATCH($A439, 'Spells By School'!A:A, 0)</f>
        <v>17</v>
      </c>
      <c r="K439" s="9" t="e">
        <f>MATCH($A439, 'Spells By School'!B:B, 0)</f>
        <v>#N/A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Abjuration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AB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39</v>
      </c>
      <c r="V439" s="9" t="str">
        <f>INDEX('Wand Mapping'!K:K, U439)</f>
        <v>wand_ai_370</v>
      </c>
      <c r="W439" s="9" t="str">
        <f>_xlfn.CONCAT(V439, "_", T439)</f>
        <v>wand_ai_370_AB</v>
      </c>
      <c r="Z439" s="9" t="str">
        <f>IF(ISBLANK(X439), W439, X439)</f>
        <v>wand_ai_370_AB</v>
      </c>
    </row>
    <row r="440" spans="1:26">
      <c r="A440" s="9" t="s">
        <v>579</v>
      </c>
      <c r="B440" s="9" t="s">
        <v>1806</v>
      </c>
      <c r="C440" s="9">
        <v>7</v>
      </c>
      <c r="D440" s="9">
        <v>14</v>
      </c>
      <c r="E440" s="9" t="str">
        <f>_xlfn.CONCAT(B440, RIGHT(_xlfn.CONCAT("0", D440), 2))</f>
        <v>BZ-RS14</v>
      </c>
      <c r="F440" s="9" t="s">
        <v>1657</v>
      </c>
      <c r="G440" s="9" t="s">
        <v>655</v>
      </c>
      <c r="H440" s="9" t="s">
        <v>654</v>
      </c>
      <c r="I440" s="9" t="s">
        <v>653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 t="e">
        <f>MATCH($A440, 'Spells By School'!F:F, 0)</f>
        <v>#N/A</v>
      </c>
      <c r="P440" s="9">
        <f ca="1">MATCH($A440, 'Spells By School'!G:G, 0)</f>
        <v>24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 ca="1">IF(ISNA($J440), IF(ISNA($K440), IF(ISNA($L440), IF(ISNA($M440), IF(ISNA($N440), IF(ISNA($O440), IF(ISNA($P440), IF(ISNA($Q440), IF(ISNA($R440), "###error###", R$1),Q$1),P$1),O$1),N$1),M$1),L$1),K$1),J$1)</f>
        <v>Necromancy</v>
      </c>
      <c r="T440" s="9" t="str">
        <f ca="1">IF(ISNA($J440), IF(ISNA($K440), IF(ISNA($L440), IF(ISNA($M440), IF(ISNA($N440), IF(ISNA($O440), IF(ISNA($P440), IF(ISNA($Q440), IF(ISNA($R440), "###error###", "WM"),"IL"),"NE"),"EN"),"EV"),"TR"),"DI"),"CO"),"AB")</f>
        <v>NE</v>
      </c>
      <c r="U440" s="9">
        <f ca="1"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92</v>
      </c>
      <c r="V440" s="9" t="str">
        <f ca="1">INDEX('Wand Mapping'!K:K, U440)</f>
        <v>wand_ai_900</v>
      </c>
      <c r="W440" s="9" t="str">
        <f ca="1">_xlfn.CONCAT(V440, "_", T440)</f>
        <v>wand_ai_900_NE</v>
      </c>
      <c r="Z440" s="9" t="str">
        <f ca="1">IF(ISBLANK(X440), W440, X440)</f>
        <v>wand_ai_900_NE</v>
      </c>
    </row>
    <row r="441" spans="1:26">
      <c r="A441" s="41" t="s">
        <v>26</v>
      </c>
      <c r="B441" s="9" t="s">
        <v>1807</v>
      </c>
      <c r="C441" s="9">
        <v>7</v>
      </c>
      <c r="D441" s="9">
        <v>14</v>
      </c>
      <c r="E441" s="9" t="str">
        <f>_xlfn.CONCAT(B441, RIGHT(_xlfn.CONCAT("0", D441), 2))</f>
        <v>BZ-RT14</v>
      </c>
      <c r="F441" s="9" t="s">
        <v>1658</v>
      </c>
      <c r="G441" s="9" t="s">
        <v>655</v>
      </c>
      <c r="H441" s="9" t="s">
        <v>654</v>
      </c>
      <c r="I441" s="9" t="s">
        <v>653</v>
      </c>
      <c r="J441" s="9" t="e">
        <f>MATCH($A441, 'Spells By School'!A:A, 0)</f>
        <v>#N/A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>
        <f ca="1">MATCH($A441, 'Spells By School'!G:G, 0)</f>
        <v>55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 ca="1">IF(ISNA($J441), IF(ISNA($K441), IF(ISNA($L441), IF(ISNA($M441), IF(ISNA($N441), IF(ISNA($O441), IF(ISNA($P441), IF(ISNA($Q441), IF(ISNA($R441), "###error###", R$1),Q$1),P$1),O$1),N$1),M$1),L$1),K$1),J$1)</f>
        <v>Necromancy</v>
      </c>
      <c r="T441" s="9" t="str">
        <f ca="1">IF(ISNA($J441), IF(ISNA($K441), IF(ISNA($L441), IF(ISNA($M441), IF(ISNA($N441), IF(ISNA($O441), IF(ISNA($P441), IF(ISNA($Q441), IF(ISNA($R441), "###error###", "WM"),"IL"),"NE"),"EN"),"EV"),"TR"),"DI"),"CO"),"AB")</f>
        <v>NE</v>
      </c>
      <c r="U441" s="9">
        <f ca="1"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5</v>
      </c>
      <c r="V441" s="9" t="str">
        <f ca="1">INDEX('Wand Mapping'!K:K, U441)</f>
        <v>wand_ai_030</v>
      </c>
      <c r="W441" s="9" t="str">
        <f ca="1">_xlfn.CONCAT(V441, "_", T441)</f>
        <v>wand_ai_030_NE</v>
      </c>
      <c r="Z441" s="9" t="str">
        <f ca="1">IF(ISBLANK(X441), W441, X441)</f>
        <v>wand_ai_030_NE</v>
      </c>
    </row>
    <row r="442" spans="1:26">
      <c r="A442" s="9" t="s">
        <v>212</v>
      </c>
      <c r="B442" s="9" t="s">
        <v>1808</v>
      </c>
      <c r="C442" s="9">
        <v>7</v>
      </c>
      <c r="D442" s="9">
        <v>14</v>
      </c>
      <c r="E442" s="9" t="str">
        <f>_xlfn.CONCAT(B442, RIGHT(_xlfn.CONCAT("0", D442), 2))</f>
        <v>BZ-RU14</v>
      </c>
      <c r="F442" s="9" t="s">
        <v>1659</v>
      </c>
      <c r="G442" s="9" t="s">
        <v>655</v>
      </c>
      <c r="H442" s="9" t="s">
        <v>654</v>
      </c>
      <c r="I442" s="9" t="s">
        <v>653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66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37</v>
      </c>
      <c r="V442" s="9" t="str">
        <f>INDEX('Wand Mapping'!K:K, U442)</f>
        <v>wand_ai_350</v>
      </c>
      <c r="W442" s="9" t="str">
        <f>_xlfn.CONCAT(V442, "_", T442)</f>
        <v>wand_ai_350_TR</v>
      </c>
      <c r="Z442" s="9" t="str">
        <f>IF(ISBLANK(X442), W442, X442)</f>
        <v>wand_ai_350_TR</v>
      </c>
    </row>
    <row r="443" spans="1:26">
      <c r="A443" s="9" t="s">
        <v>228</v>
      </c>
      <c r="B443" s="9" t="s">
        <v>1810</v>
      </c>
      <c r="C443" s="9">
        <v>7</v>
      </c>
      <c r="D443" s="9">
        <v>14</v>
      </c>
      <c r="E443" s="9" t="str">
        <f>_xlfn.CONCAT(B443, RIGHT(_xlfn.CONCAT("0", D443), 2))</f>
        <v>BZ-RW14</v>
      </c>
      <c r="F443" s="9" t="s">
        <v>1661</v>
      </c>
      <c r="G443" s="9" t="s">
        <v>655</v>
      </c>
      <c r="H443" s="9" t="s">
        <v>654</v>
      </c>
      <c r="I443" s="9" t="s">
        <v>653</v>
      </c>
      <c r="J443" s="9" t="e">
        <f>MATCH($A443, 'Spells By School'!A:A, 0)</f>
        <v>#N/A</v>
      </c>
      <c r="K443" s="9">
        <f>MATCH($A443, 'Spells By School'!B:B, 0)</f>
        <v>27</v>
      </c>
      <c r="L443" s="9" t="e">
        <f>MATCH($A443, 'Spells By School'!C:C, 0)</f>
        <v>#N/A</v>
      </c>
      <c r="M443" s="9" t="e">
        <f>MATCH($A443, 'Spells By School'!D:D, 0)</f>
        <v>#N/A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Conjuration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CO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40</v>
      </c>
      <c r="V443" s="9" t="str">
        <f>INDEX('Wand Mapping'!K:K, U443)</f>
        <v>wand_ai_380</v>
      </c>
      <c r="W443" s="9" t="str">
        <f>_xlfn.CONCAT(V443, "_", T443)</f>
        <v>wand_ai_380_CO</v>
      </c>
      <c r="Z443" s="9" t="str">
        <f>IF(ISBLANK(X443), W443, X443)</f>
        <v>wand_ai_380_CO</v>
      </c>
    </row>
    <row r="444" spans="1:26">
      <c r="A444" s="9" t="s">
        <v>238</v>
      </c>
      <c r="B444" s="9" t="s">
        <v>1811</v>
      </c>
      <c r="C444" s="9">
        <v>8</v>
      </c>
      <c r="D444" s="9">
        <v>16</v>
      </c>
      <c r="E444" s="9" t="str">
        <f>_xlfn.CONCAT(B444, RIGHT(_xlfn.CONCAT("0", D444), 2))</f>
        <v>BZ-RX16</v>
      </c>
      <c r="F444" s="9" t="s">
        <v>1662</v>
      </c>
      <c r="G444" s="9" t="s">
        <v>655</v>
      </c>
      <c r="H444" s="9" t="s">
        <v>654</v>
      </c>
      <c r="I444" s="9" t="s">
        <v>653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>
        <f>MATCH($A444, 'Spells By School'!F:F, 0)</f>
        <v>42</v>
      </c>
      <c r="P444" s="9" t="e">
        <f ca="1">MATCH($A444, 'Spells By School'!G:G, 0)</f>
        <v>#N/A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>IF(ISNA($J444), IF(ISNA($K444), IF(ISNA($L444), IF(ISNA($M444), IF(ISNA($N444), IF(ISNA($O444), IF(ISNA($P444), IF(ISNA($Q444), IF(ISNA($R444), "###error###", R$1),Q$1),P$1),O$1),N$1),M$1),L$1),K$1),J$1)</f>
        <v>Enchantment</v>
      </c>
      <c r="T444" s="9" t="str">
        <f>IF(ISNA($J444), IF(ISNA($K444), IF(ISNA($L444), IF(ISNA($M444), IF(ISNA($N444), IF(ISNA($O444), IF(ISNA($P444), IF(ISNA($Q444), IF(ISNA($R444), "###error###", "WM"),"IL"),"NE"),"EN"),"EV"),"TR"),"DI"),"CO"),"AB")</f>
        <v>EN</v>
      </c>
      <c r="U444" s="9">
        <f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41</v>
      </c>
      <c r="V444" s="9" t="str">
        <f>INDEX('Wand Mapping'!K:K, U444)</f>
        <v>wand_ai_390</v>
      </c>
      <c r="W444" s="9" t="str">
        <f>_xlfn.CONCAT(V444, "_", T444)</f>
        <v>wand_ai_390_EN</v>
      </c>
      <c r="Z444" s="9" t="str">
        <f>IF(ISBLANK(X444), W444, X444)</f>
        <v>wand_ai_390_EN</v>
      </c>
    </row>
    <row r="445" spans="1:26">
      <c r="A445" s="9" t="s">
        <v>193</v>
      </c>
      <c r="B445" s="9" t="s">
        <v>1812</v>
      </c>
      <c r="C445" s="9">
        <v>8</v>
      </c>
      <c r="D445" s="9">
        <v>16</v>
      </c>
      <c r="E445" s="9" t="str">
        <f>_xlfn.CONCAT(B445, RIGHT(_xlfn.CONCAT("0", D445), 2))</f>
        <v>BZ-RY16</v>
      </c>
      <c r="F445" s="9" t="s">
        <v>1663</v>
      </c>
      <c r="G445" s="9" t="s">
        <v>655</v>
      </c>
      <c r="H445" s="9" t="s">
        <v>654</v>
      </c>
      <c r="I445" s="9" t="s">
        <v>653</v>
      </c>
      <c r="J445" s="9" t="e">
        <f>MATCH($A445, 'Spells By School'!A:A, 0)</f>
        <v>#N/A</v>
      </c>
      <c r="K445" s="9" t="e">
        <f>MATCH($A445, 'Spells By School'!B:B, 0)</f>
        <v>#N/A</v>
      </c>
      <c r="L445" s="9" t="e">
        <f>MATCH($A445, 'Spells By School'!C:C, 0)</f>
        <v>#N/A</v>
      </c>
      <c r="M445" s="9">
        <f>MATCH($A445, 'Spells By School'!D:D, 0)</f>
        <v>71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Transmutation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TR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34</v>
      </c>
      <c r="V445" s="9" t="str">
        <f>INDEX('Wand Mapping'!K:K, U445)</f>
        <v>wand_ai_320</v>
      </c>
      <c r="W445" s="9" t="str">
        <f>_xlfn.CONCAT(V445, "_", T445)</f>
        <v>wand_ai_320_TR</v>
      </c>
      <c r="Z445" s="9" t="str">
        <f>IF(ISBLANK(X445), W445, X445)</f>
        <v>wand_ai_320_TR</v>
      </c>
    </row>
    <row r="446" spans="1:26">
      <c r="A446" s="9" t="s">
        <v>136</v>
      </c>
      <c r="B446" s="9" t="s">
        <v>1813</v>
      </c>
      <c r="C446" s="9">
        <v>9</v>
      </c>
      <c r="D446" s="9">
        <v>18</v>
      </c>
      <c r="E446" s="9" t="str">
        <f>_xlfn.CONCAT(B446, RIGHT(_xlfn.CONCAT("0", D446), 2))</f>
        <v>BZ-RZ18</v>
      </c>
      <c r="F446" s="9" t="s">
        <v>1664</v>
      </c>
      <c r="G446" s="9" t="s">
        <v>655</v>
      </c>
      <c r="H446" s="9" t="s">
        <v>654</v>
      </c>
      <c r="I446" s="9" t="s">
        <v>653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>
        <f>MATCH($A446, 'Spells By School'!D:D, 0)</f>
        <v>83</v>
      </c>
      <c r="N446" s="9" t="e">
        <f>MATCH($A446, 'Spells By School'!E:E, 0)</f>
        <v>#N/A</v>
      </c>
      <c r="O446" s="9" t="e">
        <f>MATCH($A446, 'Spells By School'!F:F, 0)</f>
        <v>#N/A</v>
      </c>
      <c r="P446" s="9" t="e">
        <f ca="1">MATCH($A446, 'Spells By School'!G:G, 0)</f>
        <v>#N/A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>IF(ISNA($J446), IF(ISNA($K446), IF(ISNA($L446), IF(ISNA($M446), IF(ISNA($N446), IF(ISNA($O446), IF(ISNA($P446), IF(ISNA($Q446), IF(ISNA($R446), "###error###", R$1),Q$1),P$1),O$1),N$1),M$1),L$1),K$1),J$1)</f>
        <v>Transmutation</v>
      </c>
      <c r="T446" s="9" t="str">
        <f>IF(ISNA($J446), IF(ISNA($K446), IF(ISNA($L446), IF(ISNA($M446), IF(ISNA($N446), IF(ISNA($O446), IF(ISNA($P446), IF(ISNA($Q446), IF(ISNA($R446), "###error###", "WM"),"IL"),"NE"),"EN"),"EV"),"TR"),"DI"),"CO"),"AB")</f>
        <v>TR</v>
      </c>
      <c r="U446" s="9">
        <f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24</v>
      </c>
      <c r="V446" s="9" t="str">
        <f>INDEX('Wand Mapping'!K:K, U446)</f>
        <v>wand_ai_220</v>
      </c>
      <c r="W446" s="9" t="str">
        <f>_xlfn.CONCAT(V446, "_", T446)</f>
        <v>wand_ai_220_TR</v>
      </c>
      <c r="Z446" s="9" t="str">
        <f>IF(ISBLANK(X446), W446, X446)</f>
        <v>wand_ai_220_TR</v>
      </c>
    </row>
    <row r="447" spans="1:26">
      <c r="A447" s="9" t="s">
        <v>548</v>
      </c>
      <c r="B447" s="9" t="s">
        <v>1814</v>
      </c>
      <c r="C447" s="9">
        <v>10</v>
      </c>
      <c r="D447" s="9">
        <v>18</v>
      </c>
      <c r="E447" s="9" t="str">
        <f>_xlfn.CONCAT(B447, RIGHT(_xlfn.CONCAT("0", D447), 2))</f>
        <v>BZ-S018</v>
      </c>
      <c r="F447" s="9" t="s">
        <v>1665</v>
      </c>
      <c r="G447" s="9" t="s">
        <v>655</v>
      </c>
      <c r="H447" s="9" t="s">
        <v>654</v>
      </c>
      <c r="I447" s="9" t="s">
        <v>653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 t="e">
        <f>MATCH($A447, 'Spells By School'!D:D, 0)</f>
        <v>#N/A</v>
      </c>
      <c r="N447" s="9" t="e">
        <f>MATCH($A447, 'Spells By School'!E:E, 0)</f>
        <v>#N/A</v>
      </c>
      <c r="O447" s="9" t="e">
        <f>MATCH($A447, 'Spells By School'!F:F, 0)</f>
        <v>#N/A</v>
      </c>
      <c r="P447" s="9">
        <f ca="1">MATCH($A447, 'Spells By School'!G:G, 0)</f>
        <v>16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 ca="1">IF(ISNA($J447), IF(ISNA($K447), IF(ISNA($L447), IF(ISNA($M447), IF(ISNA($N447), IF(ISNA($O447), IF(ISNA($P447), IF(ISNA($Q447), IF(ISNA($R447), "###error###", R$1),Q$1),P$1),O$1),N$1),M$1),L$1),K$1),J$1)</f>
        <v>Necromancy</v>
      </c>
      <c r="T447" s="9" t="str">
        <f ca="1">IF(ISNA($J447), IF(ISNA($K447), IF(ISNA($L447), IF(ISNA($M447), IF(ISNA($N447), IF(ISNA($O447), IF(ISNA($P447), IF(ISNA($Q447), IF(ISNA($R447), "###error###", "WM"),"IL"),"NE"),"EN"),"EV"),"TR"),"DI"),"CO"),"AB")</f>
        <v>NE</v>
      </c>
      <c r="U447" s="9">
        <f ca="1"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87</v>
      </c>
      <c r="V447" s="9" t="str">
        <f ca="1">INDEX('Wand Mapping'!K:K, U447)</f>
        <v>wand_ai_850</v>
      </c>
      <c r="W447" s="9" t="str">
        <f ca="1">_xlfn.CONCAT(V447, "_", T447)</f>
        <v>wand_ai_850_NE</v>
      </c>
      <c r="Z447" s="9" t="str">
        <f ca="1">IF(ISBLANK(X447), W447, X447)</f>
        <v>wand_ai_850_NE</v>
      </c>
    </row>
    <row r="448" spans="1:26">
      <c r="A448" s="9" t="s">
        <v>543</v>
      </c>
      <c r="B448" s="9" t="s">
        <v>1815</v>
      </c>
      <c r="C448" s="9">
        <v>2</v>
      </c>
      <c r="D448" s="9">
        <v>3</v>
      </c>
      <c r="E448" s="9" t="str">
        <f>_xlfn.CONCAT(B448, RIGHT(_xlfn.CONCAT("0", D448), 2))</f>
        <v>BZ-S103</v>
      </c>
      <c r="F448" s="9" t="s">
        <v>1666</v>
      </c>
      <c r="G448" s="9" t="s">
        <v>655</v>
      </c>
      <c r="H448" s="9" t="s">
        <v>654</v>
      </c>
      <c r="I448" s="9" t="s">
        <v>1668</v>
      </c>
      <c r="J448" s="9">
        <f>MATCH($A448, 'Spells By School'!A:A, 0)</f>
        <v>67</v>
      </c>
      <c r="K448" s="9" t="e">
        <f>MATCH($A448, 'Spells By School'!B:B, 0)</f>
        <v>#N/A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Abjuration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AB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87</v>
      </c>
      <c r="V448" s="9" t="str">
        <f>INDEX('Wand Mapping'!K:K, U448)</f>
        <v>wand_ai_850</v>
      </c>
      <c r="W448" s="9" t="str">
        <f>_xlfn.CONCAT(V448, "_", T448)</f>
        <v>wand_ai_850_AB</v>
      </c>
      <c r="Z448" s="9" t="str">
        <f>IF(ISBLANK(X448), W448, X448)</f>
        <v>wand_ai_850_AB</v>
      </c>
    </row>
    <row r="449" spans="1:39">
      <c r="A449" s="9" t="s">
        <v>544</v>
      </c>
      <c r="B449" s="9" t="s">
        <v>1816</v>
      </c>
      <c r="C449" s="9">
        <v>4</v>
      </c>
      <c r="D449" s="9">
        <v>7</v>
      </c>
      <c r="E449" s="9" t="str">
        <f>_xlfn.CONCAT(B449, RIGHT(_xlfn.CONCAT("0", D449), 2))</f>
        <v>BZ-S207</v>
      </c>
      <c r="F449" s="9" t="s">
        <v>1667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>
        <f>MATCH($A449, 'Spells By School'!B:B, 0)</f>
        <v>21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 t="e">
        <f>MATCH($A449, 'Spells By School'!F:F, 0)</f>
        <v>#N/A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Conjuration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CO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87</v>
      </c>
      <c r="V449" s="9" t="str">
        <f>INDEX('Wand Mapping'!K:K, U449)</f>
        <v>wand_ai_850</v>
      </c>
      <c r="W449" s="9" t="str">
        <f>_xlfn.CONCAT(V449, "_", T449)</f>
        <v>wand_ai_850_CO</v>
      </c>
      <c r="Z449" s="9" t="str">
        <f>IF(ISBLANK(X449), W449, X449)</f>
        <v>wand_ai_850_CO</v>
      </c>
    </row>
    <row r="450" spans="1:39">
      <c r="A450" s="21" t="s">
        <v>555</v>
      </c>
      <c r="B450" s="9" t="s">
        <v>1817</v>
      </c>
      <c r="C450" s="9">
        <v>5</v>
      </c>
      <c r="D450" s="9">
        <v>9</v>
      </c>
      <c r="E450" s="9" t="str">
        <f>_xlfn.CONCAT(B450, RIGHT(_xlfn.CONCAT("0", D450), 2))</f>
        <v>BZ-S309</v>
      </c>
      <c r="F450" s="9" t="s">
        <v>1669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 t="e">
        <f>MATCH($A450, 'Spells By School'!D:D, 0)</f>
        <v>#N/A</v>
      </c>
      <c r="N450" s="9" t="e">
        <f>MATCH($A450, 'Spells By School'!E:E, 0)</f>
        <v>#N/A</v>
      </c>
      <c r="O450" s="9">
        <f>MATCH($A450, 'Spells By School'!F:F, 0)</f>
        <v>12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Enchantment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EN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88</v>
      </c>
      <c r="V450" s="9" t="str">
        <f>INDEX('Wand Mapping'!K:K, U450)</f>
        <v>wand_ai_860</v>
      </c>
      <c r="W450" s="9" t="str">
        <f>_xlfn.CONCAT(V450, "_", T450)</f>
        <v>wand_ai_860_EN</v>
      </c>
      <c r="Z450" s="9" t="str">
        <f>IF(ISBLANK(X450), W450, X450)</f>
        <v>wand_ai_860_EN</v>
      </c>
    </row>
    <row r="451" spans="1:39">
      <c r="A451" s="49" t="s">
        <v>408</v>
      </c>
      <c r="B451" s="9" t="s">
        <v>1818</v>
      </c>
      <c r="C451" s="9">
        <v>5</v>
      </c>
      <c r="D451" s="9">
        <v>9</v>
      </c>
      <c r="E451" s="9" t="str">
        <f>_xlfn.CONCAT(B451, RIGHT(_xlfn.CONCAT("0", D451), 2))</f>
        <v>BZ-S409</v>
      </c>
      <c r="F451" s="9" t="s">
        <v>1670</v>
      </c>
      <c r="G451" s="9" t="s">
        <v>655</v>
      </c>
      <c r="H451" s="9" t="s">
        <v>654</v>
      </c>
      <c r="I451" s="9" t="s">
        <v>1668</v>
      </c>
      <c r="J451" s="9">
        <f>MATCH($A451, 'Spells By School'!A:A, 0)</f>
        <v>82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 t="e">
        <f>MATCH($A451, 'Spells By School'!E:E, 0)</f>
        <v>#N/A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Abjuration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AB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67</v>
      </c>
      <c r="V451" s="9" t="str">
        <f>INDEX('Wand Mapping'!K:K, U451)</f>
        <v>wand_ai_650</v>
      </c>
      <c r="W451" s="9" t="str">
        <f>_xlfn.CONCAT(V451, "_", T451)</f>
        <v>wand_ai_650_AB</v>
      </c>
      <c r="Z451" s="9" t="str">
        <f>IF(ISBLANK(X451), W451, X451)</f>
        <v>wand_ai_650_AB</v>
      </c>
    </row>
    <row r="452" spans="1:39">
      <c r="A452" s="9" t="s">
        <v>398</v>
      </c>
      <c r="B452" s="9" t="s">
        <v>1819</v>
      </c>
      <c r="C452" s="9">
        <v>5</v>
      </c>
      <c r="D452" s="9">
        <v>9</v>
      </c>
      <c r="E452" s="9" t="str">
        <f>_xlfn.CONCAT(B452, RIGHT(_xlfn.CONCAT("0", D452), 2))</f>
        <v>BZ-S509</v>
      </c>
      <c r="F452" s="9" t="s">
        <v>1671</v>
      </c>
      <c r="G452" s="9" t="s">
        <v>655</v>
      </c>
      <c r="H452" s="9" t="s">
        <v>654</v>
      </c>
      <c r="I452" s="9" t="s">
        <v>1668</v>
      </c>
      <c r="J452" s="9" t="e">
        <f>MATCH($A452, 'Spells By School'!A:A, 0)</f>
        <v>#N/A</v>
      </c>
      <c r="K452" s="9" t="e">
        <f>MATCH($A452, 'Spells By School'!B:B, 0)</f>
        <v>#N/A</v>
      </c>
      <c r="L452" s="9" t="e">
        <f>MATCH($A452, 'Spells By School'!C:C, 0)</f>
        <v>#N/A</v>
      </c>
      <c r="M452" s="9">
        <f>MATCH($A452, 'Spells By School'!D:D, 0)</f>
        <v>55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Transmutation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TR</v>
      </c>
      <c r="U452" s="9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65</v>
      </c>
      <c r="V452" s="9" t="str">
        <f>INDEX('Wand Mapping'!K:K, U452)</f>
        <v>wand_ai_630</v>
      </c>
      <c r="W452" s="9" t="str">
        <f>_xlfn.CONCAT(V452, "_", T452)</f>
        <v>wand_ai_630_TR</v>
      </c>
      <c r="Z452" s="9" t="str">
        <f>IF(ISBLANK(X452), W452, X452)</f>
        <v>wand_ai_630_TR</v>
      </c>
    </row>
    <row r="453" spans="1:39">
      <c r="A453" s="9" t="s">
        <v>596</v>
      </c>
      <c r="B453" s="9" t="s">
        <v>1822</v>
      </c>
      <c r="C453" s="9">
        <v>5</v>
      </c>
      <c r="D453" s="9">
        <v>9</v>
      </c>
      <c r="E453" s="9" t="str">
        <f>_xlfn.CONCAT(B453, RIGHT(_xlfn.CONCAT("0", D453), 2))</f>
        <v>BZ-S809</v>
      </c>
      <c r="F453" s="9" t="s">
        <v>1674</v>
      </c>
      <c r="G453" s="9" t="s">
        <v>655</v>
      </c>
      <c r="H453" s="9" t="s">
        <v>654</v>
      </c>
      <c r="I453" s="9" t="s">
        <v>1668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>
        <f>MATCH($A453, 'Spells By School'!D:D, 0)</f>
        <v>5</v>
      </c>
      <c r="N453" s="9" t="e">
        <f>MATCH($A453, 'Spells By School'!E:E, 0)</f>
        <v>#N/A</v>
      </c>
      <c r="O453" s="9" t="e">
        <f>MATCH($A453, 'Spells By School'!F:F, 0)</f>
        <v>#N/A</v>
      </c>
      <c r="P453" s="9" t="e">
        <f ca="1">MATCH($A453, 'Spells By School'!G:G, 0)</f>
        <v>#N/A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>IF(ISNA($J453), IF(ISNA($K453), IF(ISNA($L453), IF(ISNA($M453), IF(ISNA($N453), IF(ISNA($O453), IF(ISNA($P453), IF(ISNA($Q453), IF(ISNA($R453), "###error###", R$1),Q$1),P$1),O$1),N$1),M$1),L$1),K$1),J$1)</f>
        <v>Transmutation</v>
      </c>
      <c r="T453" s="9" t="str">
        <f>IF(ISNA($J453), IF(ISNA($K453), IF(ISNA($L453), IF(ISNA($M453), IF(ISNA($N453), IF(ISNA($O453), IF(ISNA($P453), IF(ISNA($Q453), IF(ISNA($R453), "###error###", "WM"),"IL"),"NE"),"EN"),"EV"),"TR"),"DI"),"CO"),"AB")</f>
        <v>TR</v>
      </c>
      <c r="U453" s="9">
        <f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95</v>
      </c>
      <c r="V453" s="9" t="str">
        <f>INDEX('Wand Mapping'!K:K, U453)</f>
        <v>wand_ai_930</v>
      </c>
      <c r="W453" s="9" t="str">
        <f>_xlfn.CONCAT(V453, "_", T453)</f>
        <v>wand_ai_930_TR</v>
      </c>
      <c r="Z453" s="9" t="str">
        <f>IF(ISBLANK(X453), W453, X453)</f>
        <v>wand_ai_930_TR</v>
      </c>
    </row>
    <row r="454" spans="1:39">
      <c r="A454" s="9" t="s">
        <v>354</v>
      </c>
      <c r="B454" s="9" t="s">
        <v>1823</v>
      </c>
      <c r="C454" s="9">
        <v>6</v>
      </c>
      <c r="D454" s="9">
        <v>12</v>
      </c>
      <c r="E454" s="9" t="str">
        <f>_xlfn.CONCAT(B454, RIGHT(_xlfn.CONCAT("0", D454), 2))</f>
        <v>BZ-S912</v>
      </c>
      <c r="F454" s="9" t="s">
        <v>1675</v>
      </c>
      <c r="G454" s="9" t="s">
        <v>655</v>
      </c>
      <c r="H454" s="9" t="s">
        <v>654</v>
      </c>
      <c r="I454" s="9" t="s">
        <v>1668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 t="e">
        <f>MATCH($A454, 'Spells By School'!E:E, 0)</f>
        <v>#N/A</v>
      </c>
      <c r="O454" s="9" t="e">
        <f>MATCH($A454, 'Spells By School'!F:F, 0)</f>
        <v>#N/A</v>
      </c>
      <c r="P454" s="9">
        <f ca="1">MATCH($A454, 'Spells By School'!G:G, 0)</f>
        <v>63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 ca="1">IF(ISNA($J454), IF(ISNA($K454), IF(ISNA($L454), IF(ISNA($M454), IF(ISNA($N454), IF(ISNA($O454), IF(ISNA($P454), IF(ISNA($Q454), IF(ISNA($R454), "###error###", R$1),Q$1),P$1),O$1),N$1),M$1),L$1),K$1),J$1)</f>
        <v>Necromancy</v>
      </c>
      <c r="T454" s="9" t="str">
        <f ca="1">IF(ISNA($J454), IF(ISNA($K454), IF(ISNA($L454), IF(ISNA($M454), IF(ISNA($N454), IF(ISNA($O454), IF(ISNA($P454), IF(ISNA($Q454), IF(ISNA($R454), "###error###", "WM"),"IL"),"NE"),"EN"),"EV"),"TR"),"DI"),"CO"),"AB")</f>
        <v>NE</v>
      </c>
      <c r="U454" s="9">
        <f ca="1"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58</v>
      </c>
      <c r="V454" s="9" t="str">
        <f ca="1">INDEX('Wand Mapping'!K:K, U454)</f>
        <v>wand_ai_560</v>
      </c>
      <c r="W454" s="9" t="str">
        <f ca="1">_xlfn.CONCAT(V454, "_", T454)</f>
        <v>wand_ai_560_NE</v>
      </c>
      <c r="Z454" s="9" t="str">
        <f ca="1">IF(ISBLANK(X454), W454, X454)</f>
        <v>wand_ai_560_NE</v>
      </c>
    </row>
    <row r="455" spans="1:39">
      <c r="A455" s="9" t="s">
        <v>480</v>
      </c>
      <c r="B455" s="9" t="s">
        <v>1824</v>
      </c>
      <c r="C455" s="9">
        <v>6</v>
      </c>
      <c r="D455" s="9">
        <v>12</v>
      </c>
      <c r="E455" s="9" t="str">
        <f>_xlfn.CONCAT(B455, RIGHT(_xlfn.CONCAT("0", D455), 2))</f>
        <v>BZ-SA12</v>
      </c>
      <c r="F455" s="9" t="s">
        <v>1676</v>
      </c>
      <c r="G455" s="9" t="s">
        <v>655</v>
      </c>
      <c r="H455" s="9" t="s">
        <v>654</v>
      </c>
      <c r="I455" s="9" t="s">
        <v>1668</v>
      </c>
      <c r="J455" s="9" t="e">
        <f>MATCH($A455, 'Spells By School'!A:A, 0)</f>
        <v>#N/A</v>
      </c>
      <c r="K455" s="9">
        <f>MATCH($A455, 'Spells By School'!B:B, 0)</f>
        <v>22</v>
      </c>
      <c r="L455" s="9" t="e">
        <f>MATCH($A455, 'Spells By School'!C:C, 0)</f>
        <v>#N/A</v>
      </c>
      <c r="M455" s="9" t="e">
        <f>MATCH($A455, 'Spells By School'!D:D, 0)</f>
        <v>#N/A</v>
      </c>
      <c r="N455" s="9" t="e">
        <f>MATCH($A455, 'Spells By School'!E:E, 0)</f>
        <v>#N/A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Conjuration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CO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78</v>
      </c>
      <c r="V455" s="9" t="str">
        <f>INDEX('Wand Mapping'!K:K, U455)</f>
        <v>wand_ai_760</v>
      </c>
      <c r="W455" s="9" t="str">
        <f>_xlfn.CONCAT(V455, "_", T455)</f>
        <v>wand_ai_760_CO</v>
      </c>
      <c r="Z455" s="9" t="str">
        <f>IF(ISBLANK(X455), W455, X455)</f>
        <v>wand_ai_760_CO</v>
      </c>
    </row>
    <row r="456" spans="1:39">
      <c r="A456" s="9" t="s">
        <v>231</v>
      </c>
      <c r="B456" s="9" t="s">
        <v>1825</v>
      </c>
      <c r="C456" s="9">
        <v>6</v>
      </c>
      <c r="D456" s="9">
        <v>12</v>
      </c>
      <c r="E456" s="9" t="str">
        <f>_xlfn.CONCAT(B456, RIGHT(_xlfn.CONCAT("0", D456), 2))</f>
        <v>BZ-SB12</v>
      </c>
      <c r="F456" s="9" t="s">
        <v>1677</v>
      </c>
      <c r="G456" s="9" t="s">
        <v>655</v>
      </c>
      <c r="H456" s="9" t="s">
        <v>654</v>
      </c>
      <c r="I456" s="9" t="s">
        <v>1668</v>
      </c>
      <c r="J456" s="9" t="e">
        <f>MATCH($A456, 'Spells By School'!A:A, 0)</f>
        <v>#N/A</v>
      </c>
      <c r="K456" s="9" t="e">
        <f>MATCH($A456, 'Spells By School'!B:B, 0)</f>
        <v>#N/A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>
        <f ca="1">MATCH($A456, 'Spells By School'!G:G, 0)</f>
        <v>44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 ca="1">IF(ISNA($J456), IF(ISNA($K456), IF(ISNA($L456), IF(ISNA($M456), IF(ISNA($N456), IF(ISNA($O456), IF(ISNA($P456), IF(ISNA($Q456), IF(ISNA($R456), "###error###", R$1),Q$1),P$1),O$1),N$1),M$1),L$1),K$1),J$1)</f>
        <v>Necromancy</v>
      </c>
      <c r="T456" s="9" t="str">
        <f ca="1">IF(ISNA($J456), IF(ISNA($K456), IF(ISNA($L456), IF(ISNA($M456), IF(ISNA($N456), IF(ISNA($O456), IF(ISNA($P456), IF(ISNA($Q456), IF(ISNA($R456), "###error###", "WM"),"IL"),"NE"),"EN"),"EV"),"TR"),"DI"),"CO"),"AB")</f>
        <v>NE</v>
      </c>
      <c r="U456" s="9">
        <f ca="1"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40</v>
      </c>
      <c r="V456" s="9" t="str">
        <f ca="1">INDEX('Wand Mapping'!K:K, U456)</f>
        <v>wand_ai_380</v>
      </c>
      <c r="W456" s="9" t="str">
        <f ca="1">_xlfn.CONCAT(V456, "_", T456)</f>
        <v>wand_ai_380_NE</v>
      </c>
      <c r="Z456" s="9" t="str">
        <f ca="1">IF(ISBLANK(X456), W456, X456)</f>
        <v>wand_ai_380_NE</v>
      </c>
    </row>
    <row r="457" spans="1:39">
      <c r="A457" s="9" t="s">
        <v>70</v>
      </c>
      <c r="B457" s="9" t="s">
        <v>1826</v>
      </c>
      <c r="C457" s="9">
        <v>6</v>
      </c>
      <c r="D457" s="9">
        <v>12</v>
      </c>
      <c r="E457" s="9" t="str">
        <f>_xlfn.CONCAT(B457, RIGHT(_xlfn.CONCAT("0", D457), 2))</f>
        <v>BZ-SC12</v>
      </c>
      <c r="F457" s="9" t="s">
        <v>1678</v>
      </c>
      <c r="G457" s="9" t="s">
        <v>655</v>
      </c>
      <c r="H457" s="9" t="s">
        <v>654</v>
      </c>
      <c r="I457" s="9" t="s">
        <v>1668</v>
      </c>
      <c r="J457" s="9" t="e">
        <f>MATCH($A457, 'Spells By School'!A:A, 0)</f>
        <v>#N/A</v>
      </c>
      <c r="K457" s="9" t="e">
        <f>MATCH($A457, 'Spells By School'!B:B, 0)</f>
        <v>#N/A</v>
      </c>
      <c r="L457" s="9" t="e">
        <f>MATCH($A457, 'Spells By School'!C:C, 0)</f>
        <v>#N/A</v>
      </c>
      <c r="M457" s="9">
        <f>MATCH($A457, 'Spells By School'!D:D, 0)</f>
        <v>35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Transmutation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TR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13</v>
      </c>
      <c r="V457" s="9" t="str">
        <f>INDEX('Wand Mapping'!K:K, U457)</f>
        <v>wand_ai_110</v>
      </c>
      <c r="W457" s="9" t="str">
        <f>_xlfn.CONCAT(V457, "_", T457)</f>
        <v>wand_ai_110_TR</v>
      </c>
      <c r="Z457" s="9" t="str">
        <f>IF(ISBLANK(X457), W457, X457)</f>
        <v>wand_ai_110_TR</v>
      </c>
    </row>
    <row r="458" spans="1:39">
      <c r="A458" s="9" t="s">
        <v>266</v>
      </c>
      <c r="B458" s="9" t="s">
        <v>1827</v>
      </c>
      <c r="C458" s="9">
        <v>8</v>
      </c>
      <c r="D458" s="9">
        <v>16</v>
      </c>
      <c r="E458" s="9" t="str">
        <f>_xlfn.CONCAT(B458, RIGHT(_xlfn.CONCAT("0", D458), 2))</f>
        <v>BZ-SD16</v>
      </c>
      <c r="F458" s="9" t="s">
        <v>1679</v>
      </c>
      <c r="G458" s="9" t="s">
        <v>655</v>
      </c>
      <c r="H458" s="9" t="s">
        <v>654</v>
      </c>
      <c r="I458" s="9" t="s">
        <v>1668</v>
      </c>
      <c r="J458" s="9" t="e">
        <f>MATCH($A458, 'Spells By School'!A:A, 0)</f>
        <v>#N/A</v>
      </c>
      <c r="K458" s="9">
        <f>MATCH($A458, 'Spells By School'!B:B, 0)</f>
        <v>65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Conjuration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CO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45</v>
      </c>
      <c r="V458" s="9" t="str">
        <f>INDEX('Wand Mapping'!K:K, U458)</f>
        <v>wand_ai_430</v>
      </c>
      <c r="W458" s="9" t="str">
        <f>_xlfn.CONCAT(V458, "_", T458)</f>
        <v>wand_ai_430_CO</v>
      </c>
      <c r="Z458" s="9" t="str">
        <f>IF(ISBLANK(X458), W458, X458)</f>
        <v>wand_ai_430_CO</v>
      </c>
    </row>
    <row r="459" spans="1:39">
      <c r="A459" s="9" t="s">
        <v>246</v>
      </c>
      <c r="B459" s="9" t="s">
        <v>1828</v>
      </c>
      <c r="C459" s="9">
        <v>8</v>
      </c>
      <c r="D459" s="9">
        <v>16</v>
      </c>
      <c r="E459" s="9" t="str">
        <f>_xlfn.CONCAT(B459, RIGHT(_xlfn.CONCAT("0", D459), 2))</f>
        <v>BZ-SE16</v>
      </c>
      <c r="F459" s="9" t="s">
        <v>1680</v>
      </c>
      <c r="G459" s="9" t="s">
        <v>655</v>
      </c>
      <c r="H459" s="9" t="s">
        <v>654</v>
      </c>
      <c r="I459" s="9" t="s">
        <v>1668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 t="e">
        <f>MATCH($A459, 'Spells By School'!E:E, 0)</f>
        <v>#N/A</v>
      </c>
      <c r="O459" s="9">
        <f>MATCH($A459, 'Spells By School'!F:F, 0)</f>
        <v>10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Enchantment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EN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42</v>
      </c>
      <c r="V459" s="9" t="str">
        <f>INDEX('Wand Mapping'!K:K, U459)</f>
        <v>wand_ai_400</v>
      </c>
      <c r="W459" s="9" t="str">
        <f>_xlfn.CONCAT(V459, "_", T459)</f>
        <v>wand_ai_400_EN</v>
      </c>
      <c r="Z459" s="9" t="str">
        <f>IF(ISBLANK(X459), W459, X459)</f>
        <v>wand_ai_400_EN</v>
      </c>
    </row>
    <row r="460" spans="1:39">
      <c r="A460" s="9" t="s">
        <v>260</v>
      </c>
      <c r="B460" s="9" t="s">
        <v>1829</v>
      </c>
      <c r="C460" s="9">
        <v>9</v>
      </c>
      <c r="D460" s="9">
        <v>18</v>
      </c>
      <c r="E460" s="9" t="str">
        <f>_xlfn.CONCAT(B460, RIGHT(_xlfn.CONCAT("0", D460), 2))</f>
        <v>BZ-SF18</v>
      </c>
      <c r="F460" s="9" t="s">
        <v>1681</v>
      </c>
      <c r="G460" s="9" t="s">
        <v>655</v>
      </c>
      <c r="H460" s="9" t="s">
        <v>654</v>
      </c>
      <c r="I460" s="9" t="s">
        <v>1668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>
        <f>MATCH($A460, 'Spells By School'!D:D, 0)</f>
        <v>22</v>
      </c>
      <c r="N460" s="9" t="e">
        <f>MATCH($A460, 'Spells By School'!E:E, 0)</f>
        <v>#N/A</v>
      </c>
      <c r="O460" s="9" t="e">
        <f>MATCH($A460, 'Spells By School'!F:F, 0)</f>
        <v>#N/A</v>
      </c>
      <c r="P460" s="9" t="e">
        <f ca="1">MATCH($A460, 'Spells By School'!G:G, 0)</f>
        <v>#N/A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>IF(ISNA($J460), IF(ISNA($K460), IF(ISNA($L460), IF(ISNA($M460), IF(ISNA($N460), IF(ISNA($O460), IF(ISNA($P460), IF(ISNA($Q460), IF(ISNA($R460), "###error###", R$1),Q$1),P$1),O$1),N$1),M$1),L$1),K$1),J$1)</f>
        <v>Transmutation</v>
      </c>
      <c r="T460" s="9" t="str">
        <f>IF(ISNA($J460), IF(ISNA($K460), IF(ISNA($L460), IF(ISNA($M460), IF(ISNA($N460), IF(ISNA($O460), IF(ISNA($P460), IF(ISNA($Q460), IF(ISNA($R460), "###error###", "WM"),"IL"),"NE"),"EN"),"EV"),"TR"),"DI"),"CO"),"AB")</f>
        <v>TR</v>
      </c>
      <c r="U460" s="9">
        <f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44</v>
      </c>
      <c r="V460" s="9" t="str">
        <f>INDEX('Wand Mapping'!K:K, U460)</f>
        <v>wand_ai_420</v>
      </c>
      <c r="W460" s="9" t="str">
        <f>_xlfn.CONCAT(V460, "_", T460)</f>
        <v>wand_ai_420_TR</v>
      </c>
      <c r="Z460" s="9" t="str">
        <f>IF(ISBLANK(X460), W460, X460)</f>
        <v>wand_ai_420_TR</v>
      </c>
    </row>
    <row r="461" spans="1:39">
      <c r="A461" s="9" t="s">
        <v>312</v>
      </c>
      <c r="B461" s="9" t="s">
        <v>1830</v>
      </c>
      <c r="C461" s="13" t="s">
        <v>1371</v>
      </c>
      <c r="D461" s="9">
        <v>18</v>
      </c>
      <c r="E461" s="9" t="str">
        <f>_xlfn.CONCAT(B461, RIGHT(_xlfn.CONCAT("0", D461), 2))</f>
        <v>BZ-SG18</v>
      </c>
      <c r="F461" s="9" t="s">
        <v>1682</v>
      </c>
      <c r="G461" s="9" t="s">
        <v>655</v>
      </c>
      <c r="H461" s="9" t="s">
        <v>654</v>
      </c>
      <c r="I461" s="9" t="s">
        <v>1668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 t="e">
        <f>MATCH($A461, 'Spells By School'!D:D, 0)</f>
        <v>#N/A</v>
      </c>
      <c r="N461" s="9">
        <f>MATCH($A461, 'Spells By School'!E:E, 0)</f>
        <v>71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Invocation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EV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51</v>
      </c>
      <c r="V461" s="9" t="str">
        <f>INDEX('Wand Mapping'!K:K, U461)</f>
        <v>wand_ai_490</v>
      </c>
      <c r="W461" s="9" t="str">
        <f>_xlfn.CONCAT(V461, "_", T461)</f>
        <v>wand_ai_490_EV</v>
      </c>
      <c r="Z461" s="9" t="str">
        <f>IF(ISBLANK(X461), W461, X461)</f>
        <v>wand_ai_490_EV</v>
      </c>
    </row>
    <row r="462" spans="1:39">
      <c r="A462" s="9" t="s">
        <v>657</v>
      </c>
      <c r="B462" s="9" t="s">
        <v>1832</v>
      </c>
      <c r="C462" s="9">
        <v>1</v>
      </c>
      <c r="D462" s="9">
        <v>1</v>
      </c>
      <c r="E462" s="9" t="str">
        <f>_xlfn.CONCAT(B462, RIGHT(_xlfn.CONCAT("0", D462), 2))</f>
        <v>BZ-SI01</v>
      </c>
      <c r="F462" s="9" t="s">
        <v>803</v>
      </c>
      <c r="G462" s="9" t="s">
        <v>655</v>
      </c>
      <c r="H462" s="9" t="s">
        <v>654</v>
      </c>
      <c r="I462" s="9" t="s">
        <v>657</v>
      </c>
      <c r="J462" s="9" t="e">
        <f>MATCH($A462, 'Spells By School'!A:A, 0)</f>
        <v>#N/A</v>
      </c>
      <c r="K462" s="9" t="e">
        <f>MATCH($A462, 'Spells By School'!B:B, 0)</f>
        <v>#N/A</v>
      </c>
      <c r="L462" s="9">
        <f>MATCH($A462, 'Spells By School'!C:C, 0)</f>
        <v>22</v>
      </c>
      <c r="M462" s="9" t="e">
        <f>MATCH($A462, 'Spells By School'!D:D, 0)</f>
        <v>#N/A</v>
      </c>
      <c r="N462" s="9" t="e">
        <f>MATCH($A462, 'Spells By School'!E:E, 0)</f>
        <v>#N/A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Divination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DI</v>
      </c>
      <c r="U462" s="9" t="e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#N/A</v>
      </c>
      <c r="V462" s="9" t="e">
        <f>INDEX('Wand Mapping'!K:K, U462)</f>
        <v>#N/A</v>
      </c>
      <c r="W462" s="9" t="e">
        <f>_xlfn.CONCAT(V462, "_", T462)</f>
        <v>#N/A</v>
      </c>
      <c r="X462" s="6" t="s">
        <v>1954</v>
      </c>
      <c r="Z462" s="9" t="str">
        <f>IF(ISBLANK(X462), W462, X462)</f>
        <v>wand_ai_160_DI</v>
      </c>
      <c r="AA462" s="9" t="b">
        <v>1</v>
      </c>
      <c r="AD462" s="9" t="b">
        <v>1</v>
      </c>
      <c r="AH462" s="9" t="b">
        <v>1</v>
      </c>
      <c r="AI462" s="9" t="b">
        <v>1</v>
      </c>
      <c r="AJ462" s="9" t="b">
        <v>1</v>
      </c>
      <c r="AK462" s="9" t="b">
        <v>1</v>
      </c>
      <c r="AL462" s="9" t="b">
        <v>1</v>
      </c>
      <c r="AM462" s="9" t="b">
        <v>1</v>
      </c>
    </row>
    <row r="463" spans="1:39">
      <c r="A463" s="9" t="s">
        <v>406</v>
      </c>
      <c r="B463" s="9" t="s">
        <v>1833</v>
      </c>
      <c r="C463" s="9">
        <v>5</v>
      </c>
      <c r="D463" s="9">
        <v>9</v>
      </c>
      <c r="E463" s="9" t="str">
        <f>_xlfn.CONCAT(B463, RIGHT(_xlfn.CONCAT("0", D463), 2))</f>
        <v>BZ-SJ09</v>
      </c>
      <c r="F463" s="9" t="s">
        <v>1685</v>
      </c>
      <c r="G463" s="9" t="s">
        <v>655</v>
      </c>
      <c r="H463" s="9" t="s">
        <v>654</v>
      </c>
      <c r="I463" s="9" t="s">
        <v>406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 t="e">
        <f>MATCH($A463, 'Spells By School'!D:D, 0)</f>
        <v>#N/A</v>
      </c>
      <c r="N463" s="9" t="e">
        <f>MATCH($A463, 'Spells By School'!E:E, 0)</f>
        <v>#N/A</v>
      </c>
      <c r="O463" s="9" t="e">
        <f>MATCH($A463, 'Spells By School'!F:F, 0)</f>
        <v>#N/A</v>
      </c>
      <c r="P463" s="9">
        <f ca="1">MATCH($A463, 'Spells By School'!G:G, 0)</f>
        <v>60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 ca="1">IF(ISNA($J463), IF(ISNA($K463), IF(ISNA($L463), IF(ISNA($M463), IF(ISNA($N463), IF(ISNA($O463), IF(ISNA($P463), IF(ISNA($Q463), IF(ISNA($R463), "###error###", R$1),Q$1),P$1),O$1),N$1),M$1),L$1),K$1),J$1)</f>
        <v>Necromancy</v>
      </c>
      <c r="T463" s="9" t="str">
        <f ca="1">IF(ISNA($J463), IF(ISNA($K463), IF(ISNA($L463), IF(ISNA($M463), IF(ISNA($N463), IF(ISNA($O463), IF(ISNA($P463), IF(ISNA($Q463), IF(ISNA($R463), "###error###", "WM"),"IL"),"NE"),"EN"),"EV"),"TR"),"DI"),"CO"),"AB")</f>
        <v>NE</v>
      </c>
      <c r="U463" s="9">
        <f ca="1"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66</v>
      </c>
      <c r="V463" s="9" t="str">
        <f ca="1">INDEX('Wand Mapping'!K:K, U463)</f>
        <v>wand_ai_640</v>
      </c>
      <c r="W463" s="9" t="str">
        <f ca="1">_xlfn.CONCAT(V463, "_", T463)</f>
        <v>wand_ai_640_NE</v>
      </c>
      <c r="Z463" s="9" t="str">
        <f ca="1">IF(ISBLANK(X463), W463, X463)</f>
        <v>wand_ai_640_NE</v>
      </c>
    </row>
    <row r="464" spans="1:39">
      <c r="A464" s="9" t="s">
        <v>305</v>
      </c>
      <c r="B464" s="9" t="s">
        <v>1851</v>
      </c>
      <c r="C464" s="9">
        <v>3</v>
      </c>
      <c r="D464" s="9">
        <v>5</v>
      </c>
      <c r="E464" s="9" t="str">
        <f>_xlfn.CONCAT(B464, RIGHT(_xlfn.CONCAT("0", D464), 2))</f>
        <v>BZ-W_05</v>
      </c>
      <c r="F464" s="9" t="s">
        <v>1431</v>
      </c>
      <c r="G464" s="9" t="s">
        <v>655</v>
      </c>
      <c r="H464" s="9" t="s">
        <v>656</v>
      </c>
      <c r="J464" s="9" t="e">
        <f>MATCH($A464, 'Spells By School'!A:A, 0)</f>
        <v>#N/A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>
        <f>MATCH($A464, 'Spells By School'!E:E, 0)</f>
        <v>40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Invocation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EV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50</v>
      </c>
      <c r="V464" s="9" t="str">
        <f>INDEX('Wand Mapping'!K:K, U464)</f>
        <v>wand_ai_480</v>
      </c>
      <c r="W464" s="9" t="str">
        <f>_xlfn.CONCAT(V464, "_", T464)</f>
        <v>wand_ai_480_EV</v>
      </c>
      <c r="Z464" s="9" t="str">
        <f>IF(ISBLANK(X464), W464, X464)</f>
        <v>wand_ai_480_EV</v>
      </c>
    </row>
    <row r="465" spans="1:26">
      <c r="A465" s="9" t="s">
        <v>124</v>
      </c>
      <c r="B465" s="9" t="s">
        <v>1420</v>
      </c>
      <c r="C465" s="9">
        <v>3</v>
      </c>
      <c r="D465" s="9">
        <v>5</v>
      </c>
      <c r="E465" s="9" t="str">
        <f>_xlfn.CONCAT(B465, RIGHT(_xlfn.CONCAT("0", D465), 2))</f>
        <v>BZ-W005</v>
      </c>
      <c r="F465" s="9" t="s">
        <v>1432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>
        <f>MATCH($A465, 'Spells By School'!E:E, 0)</f>
        <v>43</v>
      </c>
      <c r="O465" s="9" t="e">
        <f>MATCH($A465, 'Spells By School'!F:F, 0)</f>
        <v>#N/A</v>
      </c>
      <c r="P465" s="9" t="e">
        <f ca="1">MATCH($A465, 'Spells By School'!G:G, 0)</f>
        <v>#N/A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>IF(ISNA($J465), IF(ISNA($K465), IF(ISNA($L465), IF(ISNA($M465), IF(ISNA($N465), IF(ISNA($O465), IF(ISNA($P465), IF(ISNA($Q465), IF(ISNA($R465), "###error###", R$1),Q$1),P$1),O$1),N$1),M$1),L$1),K$1),J$1)</f>
        <v>Invocation</v>
      </c>
      <c r="T465" s="9" t="str">
        <f>IF(ISNA($J465), IF(ISNA($K465), IF(ISNA($L465), IF(ISNA($M465), IF(ISNA($N465), IF(ISNA($O465), IF(ISNA($P465), IF(ISNA($Q465), IF(ISNA($R465), "###error###", "WM"),"IL"),"NE"),"EN"),"EV"),"TR"),"DI"),"CO"),"AB")</f>
        <v>EV</v>
      </c>
      <c r="U465" s="9">
        <f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22</v>
      </c>
      <c r="V465" s="9" t="str">
        <f>INDEX('Wand Mapping'!K:K, U465)</f>
        <v>wand_ai_200</v>
      </c>
      <c r="W465" s="9" t="str">
        <f>_xlfn.CONCAT(V465, "_", T465)</f>
        <v>wand_ai_200_EV</v>
      </c>
      <c r="Z465" s="9" t="str">
        <f>IF(ISBLANK(X465), W465, X465)</f>
        <v>wand_ai_200_EV</v>
      </c>
    </row>
    <row r="466" spans="1:26">
      <c r="A466" s="9" t="s">
        <v>309</v>
      </c>
      <c r="B466" s="9" t="s">
        <v>1421</v>
      </c>
      <c r="C466" s="9">
        <v>3</v>
      </c>
      <c r="D466" s="9">
        <v>5</v>
      </c>
      <c r="E466" s="9" t="str">
        <f>_xlfn.CONCAT(B466, RIGHT(_xlfn.CONCAT("0", D466), 2))</f>
        <v>BZ-W105</v>
      </c>
      <c r="F466" s="9" t="s">
        <v>1433</v>
      </c>
      <c r="G466" s="9" t="s">
        <v>655</v>
      </c>
      <c r="H466" s="9" t="s">
        <v>656</v>
      </c>
      <c r="J466" s="9" t="e">
        <f>MATCH($A466, 'Spells By School'!A:A, 0)</f>
        <v>#N/A</v>
      </c>
      <c r="K466" s="9">
        <f>MATCH($A466, 'Spells By School'!B:B, 0)</f>
        <v>62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 t="e">
        <f ca="1">MATCH($A466, 'Spells By School'!G:G, 0)</f>
        <v>#N/A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>IF(ISNA($J466), IF(ISNA($K466), IF(ISNA($L466), IF(ISNA($M466), IF(ISNA($N466), IF(ISNA($O466), IF(ISNA($P466), IF(ISNA($Q466), IF(ISNA($R466), "###error###", R$1),Q$1),P$1),O$1),N$1),M$1),L$1),K$1),J$1)</f>
        <v>Conjuration</v>
      </c>
      <c r="T466" s="9" t="str">
        <f>IF(ISNA($J466), IF(ISNA($K466), IF(ISNA($L466), IF(ISNA($M466), IF(ISNA($N466), IF(ISNA($O466), IF(ISNA($P466), IF(ISNA($Q466), IF(ISNA($R466), "###error###", "WM"),"IL"),"NE"),"EN"),"EV"),"TR"),"DI"),"CO"),"AB")</f>
        <v>CO</v>
      </c>
      <c r="U466" s="9">
        <f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51</v>
      </c>
      <c r="V466" s="9" t="str">
        <f>INDEX('Wand Mapping'!K:K, U466)</f>
        <v>wand_ai_490</v>
      </c>
      <c r="W466" s="9" t="str">
        <f>_xlfn.CONCAT(V466, "_", T466)</f>
        <v>wand_ai_490_CO</v>
      </c>
      <c r="Z466" s="9" t="str">
        <f>IF(ISBLANK(X466), W466, X466)</f>
        <v>wand_ai_490_CO</v>
      </c>
    </row>
    <row r="467" spans="1:26">
      <c r="A467" s="9" t="s">
        <v>134</v>
      </c>
      <c r="B467" s="9" t="s">
        <v>1422</v>
      </c>
      <c r="C467" s="9">
        <v>3</v>
      </c>
      <c r="D467" s="9">
        <v>5</v>
      </c>
      <c r="E467" s="9" t="str">
        <f>_xlfn.CONCAT(B467, RIGHT(_xlfn.CONCAT("0", D467), 2))</f>
        <v>BZ-W205</v>
      </c>
      <c r="F467" s="9" t="s">
        <v>1434</v>
      </c>
      <c r="G467" s="9" t="s">
        <v>655</v>
      </c>
      <c r="H467" s="9" t="s">
        <v>656</v>
      </c>
      <c r="J467" s="9">
        <f>MATCH($A467, 'Spells By School'!A:A, 0)</f>
        <v>10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 t="e">
        <f ca="1">MATCH($A467, 'Spells By School'!G:G, 0)</f>
        <v>#N/A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>IF(ISNA($J467), IF(ISNA($K467), IF(ISNA($L467), IF(ISNA($M467), IF(ISNA($N467), IF(ISNA($O467), IF(ISNA($P467), IF(ISNA($Q467), IF(ISNA($R467), "###error###", R$1),Q$1),P$1),O$1),N$1),M$1),L$1),K$1),J$1)</f>
        <v>Abjuration</v>
      </c>
      <c r="T467" s="9" t="str">
        <f>IF(ISNA($J467), IF(ISNA($K467), IF(ISNA($L467), IF(ISNA($M467), IF(ISNA($N467), IF(ISNA($O467), IF(ISNA($P467), IF(ISNA($Q467), IF(ISNA($R467), "###error###", "WM"),"IL"),"NE"),"EN"),"EV"),"TR"),"DI"),"CO"),"AB")</f>
        <v>AB</v>
      </c>
      <c r="U467" s="9">
        <f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24</v>
      </c>
      <c r="V467" s="9" t="str">
        <f>INDEX('Wand Mapping'!K:K, U467)</f>
        <v>wand_ai_220</v>
      </c>
      <c r="W467" s="9" t="str">
        <f>_xlfn.CONCAT(V467, "_", T467)</f>
        <v>wand_ai_220_AB</v>
      </c>
      <c r="Z467" s="9" t="str">
        <f>IF(ISBLANK(X467), W467, X467)</f>
        <v>wand_ai_220_AB</v>
      </c>
    </row>
    <row r="468" spans="1:26">
      <c r="A468" s="9" t="s">
        <v>93</v>
      </c>
      <c r="B468" s="9" t="s">
        <v>1423</v>
      </c>
      <c r="C468" s="9">
        <v>3</v>
      </c>
      <c r="D468" s="9">
        <v>5</v>
      </c>
      <c r="E468" s="9" t="str">
        <f>_xlfn.CONCAT(B468, RIGHT(_xlfn.CONCAT("0", D468), 2))</f>
        <v>BZ-W305</v>
      </c>
      <c r="F468" s="9" t="s">
        <v>1435</v>
      </c>
      <c r="G468" s="9" t="s">
        <v>655</v>
      </c>
      <c r="H468" s="9" t="s">
        <v>656</v>
      </c>
      <c r="J468" s="9">
        <f>MATCH($A468, 'Spells By School'!A:A, 0)</f>
        <v>15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 t="e">
        <f>MATCH($A468, 'Spells By School'!F:F, 0)</f>
        <v>#N/A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Abjuration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AB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17</v>
      </c>
      <c r="V468" s="9" t="str">
        <f>INDEX('Wand Mapping'!K:K, U468)</f>
        <v>wand_ai_150</v>
      </c>
      <c r="W468" s="9" t="str">
        <f>_xlfn.CONCAT(V468, "_", T468)</f>
        <v>wand_ai_150_AB</v>
      </c>
      <c r="Z468" s="9" t="str">
        <f>IF(ISBLANK(X468), W468, X468)</f>
        <v>wand_ai_150_AB</v>
      </c>
    </row>
    <row r="469" spans="1:26">
      <c r="A469" s="9" t="s">
        <v>467</v>
      </c>
      <c r="B469" s="9" t="s">
        <v>1511</v>
      </c>
      <c r="C469" s="9">
        <v>3</v>
      </c>
      <c r="D469" s="9">
        <v>5</v>
      </c>
      <c r="E469" s="9" t="str">
        <f>_xlfn.CONCAT(B469, RIGHT(_xlfn.CONCAT("0", D469), 2))</f>
        <v>BZ-W405</v>
      </c>
      <c r="F469" s="9" t="s">
        <v>1436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>
        <f>MATCH($A469, 'Spells By School'!E:E, 0)</f>
        <v>55</v>
      </c>
      <c r="O469" s="9" t="e">
        <f>MATCH($A469, 'Spells By School'!F:F, 0)</f>
        <v>#N/A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Invocation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EV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76</v>
      </c>
      <c r="V469" s="9" t="str">
        <f>INDEX('Wand Mapping'!K:K, U469)</f>
        <v>wand_ai_740</v>
      </c>
      <c r="W469" s="9" t="str">
        <f>_xlfn.CONCAT(V469, "_", T469)</f>
        <v>wand_ai_740_EV</v>
      </c>
      <c r="Z469" s="9" t="str">
        <f>IF(ISBLANK(X469), W469, X469)</f>
        <v>wand_ai_740_EV</v>
      </c>
    </row>
    <row r="470" spans="1:26">
      <c r="A470" s="9" t="s">
        <v>239</v>
      </c>
      <c r="B470" s="9" t="s">
        <v>1512</v>
      </c>
      <c r="C470" s="9">
        <v>3</v>
      </c>
      <c r="D470" s="9">
        <v>5</v>
      </c>
      <c r="E470" s="9" t="str">
        <f>_xlfn.CONCAT(B470, RIGHT(_xlfn.CONCAT("0", D470), 2))</f>
        <v>BZ-W505</v>
      </c>
      <c r="F470" s="9" t="s">
        <v>1437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 t="e">
        <f>MATCH($A470, 'Spells By School'!F:F, 0)</f>
        <v>#N/A</v>
      </c>
      <c r="P470" s="9">
        <f ca="1">MATCH($A470, 'Spells By School'!G:G, 0)</f>
        <v>12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 ca="1">IF(ISNA($J470), IF(ISNA($K470), IF(ISNA($L470), IF(ISNA($M470), IF(ISNA($N470), IF(ISNA($O470), IF(ISNA($P470), IF(ISNA($Q470), IF(ISNA($R470), "###error###", R$1),Q$1),P$1),O$1),N$1),M$1),L$1),K$1),J$1)</f>
        <v>Necromancy</v>
      </c>
      <c r="T470" s="9" t="str">
        <f ca="1">IF(ISNA($J470), IF(ISNA($K470), IF(ISNA($L470), IF(ISNA($M470), IF(ISNA($N470), IF(ISNA($O470), IF(ISNA($P470), IF(ISNA($Q470), IF(ISNA($R470), "###error###", "WM"),"IL"),"NE"),"EN"),"EV"),"TR"),"DI"),"CO"),"AB")</f>
        <v>NE</v>
      </c>
      <c r="U470" s="9">
        <f ca="1"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41</v>
      </c>
      <c r="V470" s="9" t="str">
        <f ca="1">INDEX('Wand Mapping'!K:K, U470)</f>
        <v>wand_ai_390</v>
      </c>
      <c r="W470" s="9" t="str">
        <f ca="1">_xlfn.CONCAT(V470, "_", T470)</f>
        <v>wand_ai_390_NE</v>
      </c>
      <c r="Z470" s="9" t="str">
        <f ca="1">IF(ISBLANK(X470), W470, X470)</f>
        <v>wand_ai_390_NE</v>
      </c>
    </row>
    <row r="471" spans="1:26">
      <c r="A471" s="9" t="s">
        <v>390</v>
      </c>
      <c r="B471" s="9" t="s">
        <v>1513</v>
      </c>
      <c r="C471" s="9">
        <v>3</v>
      </c>
      <c r="D471" s="9">
        <v>5</v>
      </c>
      <c r="E471" s="9" t="str">
        <f>_xlfn.CONCAT(B471, RIGHT(_xlfn.CONCAT("0", D471), 2))</f>
        <v>BZ-W605</v>
      </c>
      <c r="F471" s="9" t="s">
        <v>1438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>
        <f>MATCH($A471, 'Spells By School'!D:D, 0)</f>
        <v>72</v>
      </c>
      <c r="N471" s="9" t="e">
        <f>MATCH($A471, 'Spells By School'!E:E, 0)</f>
        <v>#N/A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Transmutation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TR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64</v>
      </c>
      <c r="V471" s="9" t="str">
        <f>INDEX('Wand Mapping'!K:K, U471)</f>
        <v>wand_ai_620</v>
      </c>
      <c r="W471" s="9" t="str">
        <f>_xlfn.CONCAT(V471, "_", T471)</f>
        <v>wand_ai_620_TR</v>
      </c>
      <c r="Z471" s="9" t="str">
        <f>IF(ISBLANK(X471), W471, X471)</f>
        <v>wand_ai_620_TR</v>
      </c>
    </row>
    <row r="472" spans="1:26">
      <c r="A472" s="9" t="s">
        <v>462</v>
      </c>
      <c r="B472" s="9" t="s">
        <v>1514</v>
      </c>
      <c r="C472" s="9">
        <v>3</v>
      </c>
      <c r="D472" s="9">
        <v>5</v>
      </c>
      <c r="E472" s="9" t="str">
        <f>_xlfn.CONCAT(B472, RIGHT(_xlfn.CONCAT("0", D472), 2))</f>
        <v>BZ-W705</v>
      </c>
      <c r="F472" s="9" t="s">
        <v>1439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15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75</v>
      </c>
      <c r="V472" s="9" t="str">
        <f>INDEX('Wand Mapping'!K:K, U472)</f>
        <v>wand_ai_730</v>
      </c>
      <c r="W472" s="9" t="str">
        <f>_xlfn.CONCAT(V472, "_", T472)</f>
        <v>wand_ai_730_EV</v>
      </c>
      <c r="Z472" s="9" t="str">
        <f>IF(ISBLANK(X472), W472, X472)</f>
        <v>wand_ai_730_EV</v>
      </c>
    </row>
    <row r="473" spans="1:26">
      <c r="A473" s="9" t="s">
        <v>163</v>
      </c>
      <c r="B473" s="9" t="s">
        <v>1515</v>
      </c>
      <c r="C473" s="9">
        <v>3</v>
      </c>
      <c r="D473" s="9">
        <v>5</v>
      </c>
      <c r="E473" s="9" t="str">
        <f>_xlfn.CONCAT(B473, RIGHT(_xlfn.CONCAT("0", D473), 2))</f>
        <v>BZ-W805</v>
      </c>
      <c r="F473" s="9" t="s">
        <v>1440</v>
      </c>
      <c r="G473" s="9" t="s">
        <v>655</v>
      </c>
      <c r="H473" s="9" t="s">
        <v>656</v>
      </c>
      <c r="J473" s="9" t="e">
        <f>MATCH($A473, 'Spells By School'!A:A, 0)</f>
        <v>#N/A</v>
      </c>
      <c r="K473" s="9" t="e">
        <f>MATCH($A473, 'Spells By School'!B:B, 0)</f>
        <v>#N/A</v>
      </c>
      <c r="L473" s="9" t="e">
        <f>MATCH($A473, 'Spells By School'!C:C, 0)</f>
        <v>#N/A</v>
      </c>
      <c r="M473" s="9">
        <f>MATCH($A473, 'Spells By School'!D:D, 0)</f>
        <v>47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Transmutation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TR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29</v>
      </c>
      <c r="V473" s="9" t="str">
        <f>INDEX('Wand Mapping'!K:K, U473)</f>
        <v>wand_ai_270</v>
      </c>
      <c r="W473" s="9" t="str">
        <f>_xlfn.CONCAT(V473, "_", T473)</f>
        <v>wand_ai_270_TR</v>
      </c>
      <c r="Z473" s="9" t="str">
        <f>IF(ISBLANK(X473), W473, X473)</f>
        <v>wand_ai_270_TR</v>
      </c>
    </row>
    <row r="474" spans="1:26">
      <c r="A474" s="9" t="s">
        <v>557</v>
      </c>
      <c r="B474" s="9" t="s">
        <v>1516</v>
      </c>
      <c r="C474" s="9">
        <v>3</v>
      </c>
      <c r="D474" s="9">
        <v>5</v>
      </c>
      <c r="E474" s="9" t="str">
        <f>_xlfn.CONCAT(B474, RIGHT(_xlfn.CONCAT("0", D474), 2))</f>
        <v>BZ-W905</v>
      </c>
      <c r="F474" s="9" t="s">
        <v>1441</v>
      </c>
      <c r="G474" s="9" t="s">
        <v>655</v>
      </c>
      <c r="H474" s="9" t="s">
        <v>656</v>
      </c>
      <c r="J474" s="9">
        <f>MATCH($A474, 'Spells By School'!A:A, 0)</f>
        <v>78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 t="e">
        <f>MATCH($A474, 'Spells By School'!H:H, 0)</f>
        <v>#N/A</v>
      </c>
      <c r="R474" s="9" t="e">
        <f>MATCH($A474, 'Spells By School'!I:I, 0)</f>
        <v>#N/A</v>
      </c>
      <c r="S474" s="9" t="str">
        <f>IF(ISNA($J474), IF(ISNA($K474), IF(ISNA($L474), IF(ISNA($M474), IF(ISNA($N474), IF(ISNA($O474), IF(ISNA($P474), IF(ISNA($Q474), IF(ISNA($R474), "###error###", R$1),Q$1),P$1),O$1),N$1),M$1),L$1),K$1),J$1)</f>
        <v>Abjuration</v>
      </c>
      <c r="T474" s="9" t="str">
        <f>IF(ISNA($J474), IF(ISNA($K474), IF(ISNA($L474), IF(ISNA($M474), IF(ISNA($N474), IF(ISNA($O474), IF(ISNA($P474), IF(ISNA($Q474), IF(ISNA($R474), "###error###", "WM"),"IL"),"NE"),"EN"),"EV"),"TR"),"DI"),"CO"),"AB")</f>
        <v>AB</v>
      </c>
      <c r="U474" s="9">
        <f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89</v>
      </c>
      <c r="V474" s="9" t="str">
        <f>INDEX('Wand Mapping'!K:K, U474)</f>
        <v>wand_ai_870</v>
      </c>
      <c r="W474" s="9" t="str">
        <f>_xlfn.CONCAT(V474, "_", T474)</f>
        <v>wand_ai_870_AB</v>
      </c>
      <c r="Z474" s="9" t="str">
        <f>IF(ISBLANK(X474), W474, X474)</f>
        <v>wand_ai_870_AB</v>
      </c>
    </row>
    <row r="475" spans="1:26">
      <c r="A475" s="9" t="s">
        <v>36</v>
      </c>
      <c r="B475" s="9" t="s">
        <v>1517</v>
      </c>
      <c r="C475" s="9">
        <v>3</v>
      </c>
      <c r="D475" s="9">
        <v>5</v>
      </c>
      <c r="E475" s="9" t="str">
        <f>_xlfn.CONCAT(B475, RIGHT(_xlfn.CONCAT("0", D475), 2))</f>
        <v>BZ-WA05</v>
      </c>
      <c r="F475" s="9" t="s">
        <v>1442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 t="e">
        <f>MATCH($A475, 'Spells By School'!D:D, 0)</f>
        <v>#N/A</v>
      </c>
      <c r="N475" s="9" t="e">
        <f>MATCH($A475, 'Spells By School'!E:E, 0)</f>
        <v>#N/A</v>
      </c>
      <c r="O475" s="9" t="e">
        <f>MATCH($A475, 'Spells By School'!F:F, 0)</f>
        <v>#N/A</v>
      </c>
      <c r="P475" s="9">
        <f ca="1">MATCH($A475, 'Spells By School'!G:G, 0)</f>
        <v>8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 ca="1">IF(ISNA($J475), IF(ISNA($K475), IF(ISNA($L475), IF(ISNA($M475), IF(ISNA($N475), IF(ISNA($O475), IF(ISNA($P475), IF(ISNA($Q475), IF(ISNA($R475), "###error###", R$1),Q$1),P$1),O$1),N$1),M$1),L$1),K$1),J$1)</f>
        <v>Necromancy</v>
      </c>
      <c r="T475" s="9" t="str">
        <f ca="1">IF(ISNA($J475), IF(ISNA($K475), IF(ISNA($L475), IF(ISNA($M475), IF(ISNA($N475), IF(ISNA($O475), IF(ISNA($P475), IF(ISNA($Q475), IF(ISNA($R475), "###error###", "WM"),"IL"),"NE"),"EN"),"EV"),"TR"),"DI"),"CO"),"AB")</f>
        <v>NE</v>
      </c>
      <c r="U475" s="9">
        <f ca="1"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7</v>
      </c>
      <c r="V475" s="9" t="str">
        <f ca="1">INDEX('Wand Mapping'!K:K, U475)</f>
        <v>wand_ai_050</v>
      </c>
      <c r="W475" s="9" t="str">
        <f ca="1">_xlfn.CONCAT(V475, "_", T475)</f>
        <v>wand_ai_050_NE</v>
      </c>
      <c r="Z475" s="9" t="str">
        <f ca="1">IF(ISBLANK(X475), W475, X475)</f>
        <v>wand_ai_050_NE</v>
      </c>
    </row>
    <row r="476" spans="1:26">
      <c r="A476" s="9" t="s">
        <v>616</v>
      </c>
      <c r="B476" s="9" t="s">
        <v>1852</v>
      </c>
      <c r="C476" s="9">
        <v>3</v>
      </c>
      <c r="D476" s="9">
        <v>5</v>
      </c>
      <c r="E476" s="9" t="str">
        <f>_xlfn.CONCAT(B476, RIGHT(_xlfn.CONCAT("0", D476), 2))</f>
        <v>BZ-WB05</v>
      </c>
      <c r="F476" s="9" t="s">
        <v>1443</v>
      </c>
      <c r="G476" s="9" t="s">
        <v>655</v>
      </c>
      <c r="H476" s="9" t="s">
        <v>656</v>
      </c>
      <c r="J476" s="9" t="e">
        <f>MATCH($A476, 'Spells By School'!A:A, 0)</f>
        <v>#N/A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>
        <f ca="1">MATCH($A476, 'Spells By School'!G:G, 0)</f>
        <v>29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 ca="1">IF(ISNA($J476), IF(ISNA($K476), IF(ISNA($L476), IF(ISNA($M476), IF(ISNA($N476), IF(ISNA($O476), IF(ISNA($P476), IF(ISNA($Q476), IF(ISNA($R476), "###error###", R$1),Q$1),P$1),O$1),N$1),M$1),L$1),K$1),J$1)</f>
        <v>Necromancy</v>
      </c>
      <c r="T476" s="9" t="str">
        <f ca="1">IF(ISNA($J476), IF(ISNA($K476), IF(ISNA($L476), IF(ISNA($M476), IF(ISNA($N476), IF(ISNA($O476), IF(ISNA($P476), IF(ISNA($Q476), IF(ISNA($R476), "###error###", "WM"),"IL"),"NE"),"EN"),"EV"),"TR"),"DI"),"CO"),"AB")</f>
        <v>NE</v>
      </c>
      <c r="U476" s="9">
        <f ca="1"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98</v>
      </c>
      <c r="V476" s="9" t="str">
        <f ca="1">INDEX('Wand Mapping'!K:K, U476)</f>
        <v>wand_ai_960</v>
      </c>
      <c r="W476" s="9" t="str">
        <f ca="1">_xlfn.CONCAT(V476, "_", T476)</f>
        <v>wand_ai_960_NE</v>
      </c>
      <c r="Z476" s="9" t="str">
        <f ca="1">IF(ISBLANK(X476), W476, X476)</f>
        <v>wand_ai_960_NE</v>
      </c>
    </row>
    <row r="477" spans="1:26">
      <c r="A477" s="9" t="s">
        <v>520</v>
      </c>
      <c r="B477" s="9" t="s">
        <v>1853</v>
      </c>
      <c r="C477" s="9">
        <v>4</v>
      </c>
      <c r="D477" s="9">
        <v>7</v>
      </c>
      <c r="E477" s="9" t="str">
        <f>_xlfn.CONCAT(B477, RIGHT(_xlfn.CONCAT("0", D477), 2))</f>
        <v>BZ-WC07</v>
      </c>
      <c r="F477" s="9" t="s">
        <v>1444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 t="e">
        <f>MATCH($A477, 'Spells By School'!D:D, 0)</f>
        <v>#N/A</v>
      </c>
      <c r="N477" s="9" t="e">
        <f>MATCH($A477, 'Spells By School'!E:E, 0)</f>
        <v>#N/A</v>
      </c>
      <c r="O477" s="9" t="e">
        <f>MATCH($A477, 'Spells By School'!F:F, 0)</f>
        <v>#N/A</v>
      </c>
      <c r="P477" s="9">
        <f ca="1">MATCH($A477, 'Spells By School'!G:G, 0)</f>
        <v>5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 ca="1">IF(ISNA($J477), IF(ISNA($K477), IF(ISNA($L477), IF(ISNA($M477), IF(ISNA($N477), IF(ISNA($O477), IF(ISNA($P477), IF(ISNA($Q477), IF(ISNA($R477), "###error###", R$1),Q$1),P$1),O$1),N$1),M$1),L$1),K$1),J$1)</f>
        <v>Necromancy</v>
      </c>
      <c r="T477" s="9" t="str">
        <f ca="1">IF(ISNA($J477), IF(ISNA($K477), IF(ISNA($L477), IF(ISNA($M477), IF(ISNA($N477), IF(ISNA($O477), IF(ISNA($P477), IF(ISNA($Q477), IF(ISNA($R477), "###error###", "WM"),"IL"),"NE"),"EN"),"EV"),"TR"),"DI"),"CO"),"AB")</f>
        <v>NE</v>
      </c>
      <c r="U477" s="9">
        <f ca="1"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83</v>
      </c>
      <c r="V477" s="9" t="str">
        <f ca="1">INDEX('Wand Mapping'!K:K, U477)</f>
        <v>wand_ai_810</v>
      </c>
      <c r="W477" s="9" t="str">
        <f ca="1">_xlfn.CONCAT(V477, "_", T477)</f>
        <v>wand_ai_810_NE</v>
      </c>
      <c r="Z477" s="9" t="str">
        <f ca="1">IF(ISBLANK(X477), W477, X477)</f>
        <v>wand_ai_810_NE</v>
      </c>
    </row>
    <row r="478" spans="1:26">
      <c r="A478" s="9" t="s">
        <v>155</v>
      </c>
      <c r="B478" s="9" t="s">
        <v>1854</v>
      </c>
      <c r="C478" s="9">
        <v>4</v>
      </c>
      <c r="D478" s="9">
        <v>7</v>
      </c>
      <c r="E478" s="9" t="str">
        <f>_xlfn.CONCAT(B478, RIGHT(_xlfn.CONCAT("0", D478), 2))</f>
        <v>BZ-WD07</v>
      </c>
      <c r="F478" s="9" t="s">
        <v>1445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 t="e">
        <f>MATCH($A478, 'Spells By School'!D:D, 0)</f>
        <v>#N/A</v>
      </c>
      <c r="N478" s="9" t="e">
        <f>MATCH($A478, 'Spells By School'!E:E, 0)</f>
        <v>#N/A</v>
      </c>
      <c r="O478" s="9">
        <f>MATCH($A478, 'Spells By School'!F:F, 0)</f>
        <v>18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Enchantment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EN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27</v>
      </c>
      <c r="V478" s="9" t="str">
        <f>INDEX('Wand Mapping'!K:K, U478)</f>
        <v>wand_ai_250</v>
      </c>
      <c r="W478" s="9" t="str">
        <f>_xlfn.CONCAT(V478, "_", T478)</f>
        <v>wand_ai_250_EN</v>
      </c>
      <c r="Z478" s="9" t="str">
        <f>IF(ISBLANK(X478), W478, X478)</f>
        <v>wand_ai_250_EN</v>
      </c>
    </row>
    <row r="479" spans="1:26">
      <c r="A479" s="9" t="s">
        <v>137</v>
      </c>
      <c r="B479" s="9" t="s">
        <v>1855</v>
      </c>
      <c r="C479" s="9">
        <v>4</v>
      </c>
      <c r="D479" s="9">
        <v>7</v>
      </c>
      <c r="E479" s="9" t="str">
        <f>_xlfn.CONCAT(B479, RIGHT(_xlfn.CONCAT("0", D479), 2))</f>
        <v>BZ-WE07</v>
      </c>
      <c r="F479" s="9" t="s">
        <v>1446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>
        <f>MATCH($A479, 'Spells By School'!F:F, 0)</f>
        <v>19</v>
      </c>
      <c r="P479" s="9" t="e">
        <f ca="1">MATCH($A479, 'Spells By School'!G:G, 0)</f>
        <v>#N/A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>IF(ISNA($J479), IF(ISNA($K479), IF(ISNA($L479), IF(ISNA($M479), IF(ISNA($N479), IF(ISNA($O479), IF(ISNA($P479), IF(ISNA($Q479), IF(ISNA($R479), "###error###", R$1),Q$1),P$1),O$1),N$1),M$1),L$1),K$1),J$1)</f>
        <v>Enchantment</v>
      </c>
      <c r="T479" s="9" t="str">
        <f>IF(ISNA($J479), IF(ISNA($K479), IF(ISNA($L479), IF(ISNA($M479), IF(ISNA($N479), IF(ISNA($O479), IF(ISNA($P479), IF(ISNA($Q479), IF(ISNA($R479), "###error###", "WM"),"IL"),"NE"),"EN"),"EV"),"TR"),"DI"),"CO"),"AB")</f>
        <v>EN</v>
      </c>
      <c r="U479" s="9">
        <f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24</v>
      </c>
      <c r="V479" s="9" t="str">
        <f>INDEX('Wand Mapping'!K:K, U479)</f>
        <v>wand_ai_220</v>
      </c>
      <c r="W479" s="9" t="str">
        <f>_xlfn.CONCAT(V479, "_", T479)</f>
        <v>wand_ai_220_EN</v>
      </c>
      <c r="Z479" s="9" t="str">
        <f>IF(ISBLANK(X479), W479, X479)</f>
        <v>wand_ai_220_EN</v>
      </c>
    </row>
    <row r="480" spans="1:26">
      <c r="A480" s="9" t="s">
        <v>1452</v>
      </c>
      <c r="B480" s="9" t="s">
        <v>1856</v>
      </c>
      <c r="C480" s="9">
        <v>4</v>
      </c>
      <c r="D480" s="9">
        <v>7</v>
      </c>
      <c r="E480" s="9" t="str">
        <f>_xlfn.CONCAT(B480, RIGHT(_xlfn.CONCAT("0", D480), 2))</f>
        <v>BZ-WF07</v>
      </c>
      <c r="F480" s="9" t="s">
        <v>1447</v>
      </c>
      <c r="G480" s="9" t="s">
        <v>655</v>
      </c>
      <c r="H480" s="9" t="s">
        <v>656</v>
      </c>
      <c r="J480" s="9" t="e">
        <f>MATCH($A480, 'Spells By School'!A:A, 0)</f>
        <v>#N/A</v>
      </c>
      <c r="K480" s="9" t="e">
        <f>MATCH($A480, 'Spells By School'!B:B, 0)</f>
        <v>#N/A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>
        <f>MATCH($A480, 'Spells By School'!F:F, 0)</f>
        <v>49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Enchantment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EN</v>
      </c>
      <c r="U480" s="9" t="e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#N/A</v>
      </c>
      <c r="V480" s="9" t="e">
        <f>INDEX('Wand Mapping'!K:K, U480)</f>
        <v>#N/A</v>
      </c>
      <c r="W480" s="9" t="e">
        <f>_xlfn.CONCAT(V480, "_", T480)</f>
        <v>#N/A</v>
      </c>
      <c r="X480" s="6" t="s">
        <v>1955</v>
      </c>
      <c r="Z480" s="9" t="str">
        <f>IF(ISBLANK(X480), W480, X480)</f>
        <v>wand_ai_560_EN</v>
      </c>
    </row>
    <row r="481" spans="1:26">
      <c r="A481" s="9" t="s">
        <v>318</v>
      </c>
      <c r="B481" s="9" t="s">
        <v>1857</v>
      </c>
      <c r="C481" s="9">
        <v>4</v>
      </c>
      <c r="D481" s="9">
        <v>7</v>
      </c>
      <c r="E481" s="9" t="str">
        <f>_xlfn.CONCAT(B481, RIGHT(_xlfn.CONCAT("0", D481), 2))</f>
        <v>BZ-WG07</v>
      </c>
      <c r="F481" s="9" t="s">
        <v>1448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56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52</v>
      </c>
      <c r="V481" s="9" t="str">
        <f>INDEX('Wand Mapping'!K:K, U481)</f>
        <v>wand_ai_500</v>
      </c>
      <c r="W481" s="9" t="str">
        <f>_xlfn.CONCAT(V481, "_", T481)</f>
        <v>wand_ai_500_EV</v>
      </c>
      <c r="Z481" s="9" t="str">
        <f>IF(ISBLANK(X481), W481, X481)</f>
        <v>wand_ai_500_EV</v>
      </c>
    </row>
    <row r="482" spans="1:26">
      <c r="A482" s="9" t="s">
        <v>622</v>
      </c>
      <c r="B482" s="9" t="s">
        <v>1858</v>
      </c>
      <c r="C482" s="9">
        <v>4</v>
      </c>
      <c r="D482" s="9">
        <v>7</v>
      </c>
      <c r="E482" s="9" t="str">
        <f>_xlfn.CONCAT(B482, RIGHT(_xlfn.CONCAT("0", D482), 2))</f>
        <v>BZ-WH07</v>
      </c>
      <c r="F482" s="9" t="s">
        <v>1449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 t="e">
        <f>MATCH($A482, 'Spells By School'!D:D, 0)</f>
        <v>#N/A</v>
      </c>
      <c r="N482" s="9">
        <f>MATCH($A482, 'Spells By School'!E:E, 0)</f>
        <v>64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Invocation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EV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99</v>
      </c>
      <c r="V482" s="9" t="str">
        <f>INDEX('Wand Mapping'!K:K, U482)</f>
        <v>wand_ai_970</v>
      </c>
      <c r="W482" s="9" t="str">
        <f>_xlfn.CONCAT(V482, "_", T482)</f>
        <v>wand_ai_970_EV</v>
      </c>
      <c r="Z482" s="9" t="str">
        <f>IF(ISBLANK(X482), W482, X482)</f>
        <v>wand_ai_970_EV</v>
      </c>
    </row>
    <row r="483" spans="1:26">
      <c r="A483" s="9" t="s">
        <v>402</v>
      </c>
      <c r="B483" s="9" t="s">
        <v>1859</v>
      </c>
      <c r="C483" s="9">
        <v>4</v>
      </c>
      <c r="D483" s="9">
        <v>7</v>
      </c>
      <c r="E483" s="9" t="str">
        <f>_xlfn.CONCAT(B483, RIGHT(_xlfn.CONCAT("0", D483), 2))</f>
        <v>BZ-WI07</v>
      </c>
      <c r="F483" s="9" t="s">
        <v>1450</v>
      </c>
      <c r="G483" s="9" t="s">
        <v>655</v>
      </c>
      <c r="H483" s="9" t="s">
        <v>656</v>
      </c>
      <c r="J483" s="9" t="e">
        <f>MATCH($A483, 'Spells By School'!A:A, 0)</f>
        <v>#N/A</v>
      </c>
      <c r="K483" s="9">
        <f>MATCH($A483, 'Spells By School'!B:B, 0)</f>
        <v>94</v>
      </c>
      <c r="L483" s="9" t="e">
        <f>MATCH($A483, 'Spells By School'!C:C, 0)</f>
        <v>#N/A</v>
      </c>
      <c r="M483" s="9" t="e">
        <f>MATCH($A483, 'Spells By School'!D:D, 0)</f>
        <v>#N/A</v>
      </c>
      <c r="N483" s="9" t="e">
        <f>MATCH($A483, 'Spells By School'!E:E, 0)</f>
        <v>#N/A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Conjuration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CO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66</v>
      </c>
      <c r="V483" s="9" t="str">
        <f>INDEX('Wand Mapping'!K:K, U483)</f>
        <v>wand_ai_640</v>
      </c>
      <c r="W483" s="9" t="str">
        <f>_xlfn.CONCAT(V483, "_", T483)</f>
        <v>wand_ai_640_CO</v>
      </c>
      <c r="Z483" s="9" t="str">
        <f>IF(ISBLANK(X483), W483, X483)</f>
        <v>wand_ai_640_CO</v>
      </c>
    </row>
    <row r="484" spans="1:26">
      <c r="A484" s="9" t="s">
        <v>593</v>
      </c>
      <c r="B484" s="9" t="s">
        <v>1860</v>
      </c>
      <c r="C484" s="9">
        <v>4</v>
      </c>
      <c r="D484" s="9">
        <v>7</v>
      </c>
      <c r="E484" s="9" t="str">
        <f>_xlfn.CONCAT(B484, RIGHT(_xlfn.CONCAT("0", D484), 2))</f>
        <v>BZ-WJ07</v>
      </c>
      <c r="F484" s="9" t="s">
        <v>1451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 t="e">
        <f>MATCH($A484, 'Spells By School'!D:D, 0)</f>
        <v>#N/A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>
        <f>MATCH($A484, 'Spells By School'!H:H, 0)</f>
        <v>27</v>
      </c>
      <c r="R484" s="9" t="e">
        <f>MATCH($A484, 'Spells By School'!I:I, 0)</f>
        <v>#N/A</v>
      </c>
      <c r="S484" s="9" t="str">
        <f ca="1">IF(ISNA($J484), IF(ISNA($K484), IF(ISNA($L484), IF(ISNA($M484), IF(ISNA($N484), IF(ISNA($O484), IF(ISNA($P484), IF(ISNA($Q484), IF(ISNA($R484), "###error###", R$1),Q$1),P$1),O$1),N$1),M$1),L$1),K$1),J$1)</f>
        <v>Illusion</v>
      </c>
      <c r="T484" s="9" t="str">
        <f ca="1">IF(ISNA($J484), IF(ISNA($K484), IF(ISNA($L484), IF(ISNA($M484), IF(ISNA($N484), IF(ISNA($O484), IF(ISNA($P484), IF(ISNA($Q484), IF(ISNA($R484), "###error###", "WM"),"IL"),"NE"),"EN"),"EV"),"TR"),"DI"),"CO"),"AB")</f>
        <v>IL</v>
      </c>
      <c r="U484" s="9">
        <f ca="1"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94</v>
      </c>
      <c r="V484" s="9" t="str">
        <f ca="1">INDEX('Wand Mapping'!K:K, U484)</f>
        <v>wand_ai_920</v>
      </c>
      <c r="W484" s="9" t="str">
        <f ca="1">_xlfn.CONCAT(V484, "_", T484)</f>
        <v>wand_ai_920_IL</v>
      </c>
      <c r="Z484" s="9" t="str">
        <f ca="1">IF(ISBLANK(X484), W484, X484)</f>
        <v>wand_ai_920_IL</v>
      </c>
    </row>
    <row r="485" spans="1:26">
      <c r="A485" s="9" t="s">
        <v>342</v>
      </c>
      <c r="B485" s="9" t="s">
        <v>1861</v>
      </c>
      <c r="C485" s="9">
        <v>4</v>
      </c>
      <c r="D485" s="9">
        <v>7</v>
      </c>
      <c r="E485" s="9" t="str">
        <f>_xlfn.CONCAT(B485, RIGHT(_xlfn.CONCAT("0", D485), 2))</f>
        <v>BZ-WK07</v>
      </c>
      <c r="F485" s="9" t="s">
        <v>1453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>
        <f>MATCH($A485, 'Spells By School'!D:D, 0)</f>
        <v>74</v>
      </c>
      <c r="N485" s="9" t="e">
        <f>MATCH($A485, 'Spells By School'!E:E, 0)</f>
        <v>#N/A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Transmutation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TR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56</v>
      </c>
      <c r="V485" s="9" t="str">
        <f>INDEX('Wand Mapping'!K:K, U485)</f>
        <v>wand_ai_540</v>
      </c>
      <c r="W485" s="9" t="str">
        <f>_xlfn.CONCAT(V485, "_", T485)</f>
        <v>wand_ai_540_TR</v>
      </c>
      <c r="Z485" s="9" t="str">
        <f>IF(ISBLANK(X485), W485, X485)</f>
        <v>wand_ai_540_TR</v>
      </c>
    </row>
    <row r="486" spans="1:26">
      <c r="A486" s="9" t="s">
        <v>73</v>
      </c>
      <c r="B486" s="9" t="s">
        <v>1862</v>
      </c>
      <c r="C486" s="9">
        <v>4</v>
      </c>
      <c r="D486" s="9">
        <v>7</v>
      </c>
      <c r="E486" s="9" t="str">
        <f>_xlfn.CONCAT(B486, RIGHT(_xlfn.CONCAT("0", D486), 2))</f>
        <v>BZ-WL07</v>
      </c>
      <c r="F486" s="9" t="s">
        <v>1454</v>
      </c>
      <c r="G486" s="9" t="s">
        <v>655</v>
      </c>
      <c r="H486" s="9" t="s">
        <v>656</v>
      </c>
      <c r="J486" s="9">
        <f>MATCH($A486, 'Spells By School'!A:A, 0)</f>
        <v>55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 t="e">
        <f ca="1">MATCH($A486, 'Spells By School'!G:G, 0)</f>
        <v>#N/A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>IF(ISNA($J486), IF(ISNA($K486), IF(ISNA($L486), IF(ISNA($M486), IF(ISNA($N486), IF(ISNA($O486), IF(ISNA($P486), IF(ISNA($Q486), IF(ISNA($R486), "###error###", R$1),Q$1),P$1),O$1),N$1),M$1),L$1),K$1),J$1)</f>
        <v>Abjuration</v>
      </c>
      <c r="T486" s="9" t="str">
        <f>IF(ISNA($J486), IF(ISNA($K486), IF(ISNA($L486), IF(ISNA($M486), IF(ISNA($N486), IF(ISNA($O486), IF(ISNA($P486), IF(ISNA($Q486), IF(ISNA($R486), "###error###", "WM"),"IL"),"NE"),"EN"),"EV"),"TR"),"DI"),"CO"),"AB")</f>
        <v>AB</v>
      </c>
      <c r="U486" s="9">
        <f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14</v>
      </c>
      <c r="V486" s="9" t="str">
        <f>INDEX('Wand Mapping'!K:K, U486)</f>
        <v>wand_ai_120</v>
      </c>
      <c r="W486" s="9" t="str">
        <f>_xlfn.CONCAT(V486, "_", T486)</f>
        <v>wand_ai_120_AB</v>
      </c>
      <c r="Z486" s="9" t="str">
        <f>IF(ISBLANK(X486), W486, X486)</f>
        <v>wand_ai_120_AB</v>
      </c>
    </row>
    <row r="487" spans="1:26">
      <c r="A487" s="9" t="s">
        <v>253</v>
      </c>
      <c r="B487" s="9" t="s">
        <v>1863</v>
      </c>
      <c r="C487" s="9">
        <v>4</v>
      </c>
      <c r="D487" s="9">
        <v>7</v>
      </c>
      <c r="E487" s="9" t="str">
        <f>_xlfn.CONCAT(B487, RIGHT(_xlfn.CONCAT("0", D487), 2))</f>
        <v>BZ-WM07</v>
      </c>
      <c r="F487" s="9" t="s">
        <v>1455</v>
      </c>
      <c r="G487" s="9" t="s">
        <v>655</v>
      </c>
      <c r="H487" s="9" t="s">
        <v>656</v>
      </c>
      <c r="J487" s="9" t="e">
        <f>MATCH($A487, 'Spells By School'!A:A, 0)</f>
        <v>#N/A</v>
      </c>
      <c r="K487" s="9" t="e">
        <f>MATCH($A487, 'Spells By School'!B:B, 0)</f>
        <v>#N/A</v>
      </c>
      <c r="L487" s="9" t="e">
        <f>MATCH($A487, 'Spells By School'!C:C, 0)</f>
        <v>#N/A</v>
      </c>
      <c r="M487" s="9">
        <f>MATCH($A487, 'Spells By School'!D:D, 0)</f>
        <v>7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Transmutation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TR</v>
      </c>
      <c r="U487" s="9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43</v>
      </c>
      <c r="V487" s="9" t="str">
        <f>INDEX('Wand Mapping'!K:K, U487)</f>
        <v>wand_ai_410</v>
      </c>
      <c r="W487" s="9" t="str">
        <f>_xlfn.CONCAT(V487, "_", T487)</f>
        <v>wand_ai_410_TR</v>
      </c>
      <c r="Z487" s="9" t="str">
        <f>IF(ISBLANK(X487), W487, X487)</f>
        <v>wand_ai_410_TR</v>
      </c>
    </row>
    <row r="488" spans="1:26">
      <c r="A488" s="9" t="s">
        <v>449</v>
      </c>
      <c r="B488" s="9" t="s">
        <v>1864</v>
      </c>
      <c r="C488" s="9">
        <v>4</v>
      </c>
      <c r="D488" s="9">
        <v>7</v>
      </c>
      <c r="E488" s="9" t="str">
        <f>_xlfn.CONCAT(B488, RIGHT(_xlfn.CONCAT("0", D488), 2))</f>
        <v>BZ-WN07</v>
      </c>
      <c r="F488" s="9" t="s">
        <v>1456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>
        <f>MATCH($A488, 'Spells By School'!D:D, 0)</f>
        <v>12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 t="e">
        <f>MATCH($A488, 'Spells By School'!H:H, 0)</f>
        <v>#N/A</v>
      </c>
      <c r="R488" s="9" t="e">
        <f>MATCH($A488, 'Spells By School'!I:I, 0)</f>
        <v>#N/A</v>
      </c>
      <c r="S488" s="9" t="str">
        <f>IF(ISNA($J488), IF(ISNA($K488), IF(ISNA($L488), IF(ISNA($M488), IF(ISNA($N488), IF(ISNA($O488), IF(ISNA($P488), IF(ISNA($Q488), IF(ISNA($R488), "###error###", R$1),Q$1),P$1),O$1),N$1),M$1),L$1),K$1),J$1)</f>
        <v>Transmutation</v>
      </c>
      <c r="T488" s="9" t="str">
        <f>IF(ISNA($J488), IF(ISNA($K488), IF(ISNA($L488), IF(ISNA($M488), IF(ISNA($N488), IF(ISNA($O488), IF(ISNA($P488), IF(ISNA($Q488), IF(ISNA($R488), "###error###", "WM"),"IL"),"NE"),"EN"),"EV"),"TR"),"DI"),"CO"),"AB")</f>
        <v>TR</v>
      </c>
      <c r="U488" s="9">
        <f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73</v>
      </c>
      <c r="V488" s="9" t="str">
        <f>INDEX('Wand Mapping'!K:K, U488)</f>
        <v>wand_ai_710</v>
      </c>
      <c r="W488" s="9" t="str">
        <f>_xlfn.CONCAT(V488, "_", T488)</f>
        <v>wand_ai_710_TR</v>
      </c>
      <c r="Z488" s="9" t="str">
        <f>IF(ISBLANK(X488), W488, X488)</f>
        <v>wand_ai_710_TR</v>
      </c>
    </row>
    <row r="489" spans="1:26">
      <c r="A489" s="9" t="s">
        <v>306</v>
      </c>
      <c r="B489" s="9" t="s">
        <v>1865</v>
      </c>
      <c r="C489" s="9">
        <v>4</v>
      </c>
      <c r="D489" s="9">
        <v>7</v>
      </c>
      <c r="E489" s="9" t="str">
        <f>_xlfn.CONCAT(B489, RIGHT(_xlfn.CONCAT("0", D489), 2))</f>
        <v>BZ-WO07</v>
      </c>
      <c r="F489" s="9" t="s">
        <v>1457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 t="e">
        <f>MATCH($A489, 'Spells By School'!F:F, 0)</f>
        <v>#N/A</v>
      </c>
      <c r="P489" s="9">
        <f ca="1">MATCH($A489, 'Spells By School'!G:G, 0)</f>
        <v>72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 ca="1">IF(ISNA($J489), IF(ISNA($K489), IF(ISNA($L489), IF(ISNA($M489), IF(ISNA($N489), IF(ISNA($O489), IF(ISNA($P489), IF(ISNA($Q489), IF(ISNA($R489), "###error###", R$1),Q$1),P$1),O$1),N$1),M$1),L$1),K$1),J$1)</f>
        <v>Necromancy</v>
      </c>
      <c r="T489" s="9" t="str">
        <f ca="1">IF(ISNA($J489), IF(ISNA($K489), IF(ISNA($L489), IF(ISNA($M489), IF(ISNA($N489), IF(ISNA($O489), IF(ISNA($P489), IF(ISNA($Q489), IF(ISNA($R489), "###error###", "WM"),"IL"),"NE"),"EN"),"EV"),"TR"),"DI"),"CO"),"AB")</f>
        <v>NE</v>
      </c>
      <c r="U489" s="9">
        <f ca="1"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50</v>
      </c>
      <c r="V489" s="9" t="str">
        <f ca="1">INDEX('Wand Mapping'!K:K, U489)</f>
        <v>wand_ai_480</v>
      </c>
      <c r="W489" s="9" t="str">
        <f ca="1">_xlfn.CONCAT(V489, "_", T489)</f>
        <v>wand_ai_480_NE</v>
      </c>
      <c r="Z489" s="9" t="str">
        <f ca="1">IF(ISBLANK(X489), W489, X489)</f>
        <v>wand_ai_480_NE</v>
      </c>
    </row>
    <row r="490" spans="1:26">
      <c r="A490" s="9" t="s">
        <v>427</v>
      </c>
      <c r="B490" s="9" t="s">
        <v>1866</v>
      </c>
      <c r="C490" s="9">
        <v>4</v>
      </c>
      <c r="D490" s="9">
        <v>7</v>
      </c>
      <c r="E490" s="9" t="str">
        <f>_xlfn.CONCAT(B490, RIGHT(_xlfn.CONCAT("0", D490), 2))</f>
        <v>BZ-WP07</v>
      </c>
      <c r="F490" s="9" t="s">
        <v>1458</v>
      </c>
      <c r="G490" s="9" t="s">
        <v>655</v>
      </c>
      <c r="H490" s="9" t="s">
        <v>656</v>
      </c>
      <c r="J490" s="9" t="e">
        <f>MATCH($A490, 'Spells By School'!A:A, 0)</f>
        <v>#N/A</v>
      </c>
      <c r="K490" s="9">
        <f>MATCH($A490, 'Spells By School'!B:B, 0)</f>
        <v>72</v>
      </c>
      <c r="L490" s="9" t="e">
        <f>MATCH($A490, 'Spells By School'!C:C, 0)</f>
        <v>#N/A</v>
      </c>
      <c r="M490" s="9" t="e">
        <f>MATCH($A490, 'Spells By School'!D:D, 0)</f>
        <v>#N/A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Conjuration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CO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70</v>
      </c>
      <c r="V490" s="9" t="str">
        <f>INDEX('Wand Mapping'!K:K, U490)</f>
        <v>wand_ai_680</v>
      </c>
      <c r="W490" s="9" t="str">
        <f>_xlfn.CONCAT(V490, "_", T490)</f>
        <v>wand_ai_680_CO</v>
      </c>
      <c r="Z490" s="9" t="str">
        <f>IF(ISBLANK(X490), W490, X490)</f>
        <v>wand_ai_680_CO</v>
      </c>
    </row>
    <row r="491" spans="1:26">
      <c r="A491" s="9" t="s">
        <v>224</v>
      </c>
      <c r="B491" s="9" t="s">
        <v>1867</v>
      </c>
      <c r="C491" s="9">
        <v>4</v>
      </c>
      <c r="D491" s="9">
        <v>7</v>
      </c>
      <c r="E491" s="9" t="str">
        <f>_xlfn.CONCAT(B491, RIGHT(_xlfn.CONCAT("0", D491), 2))</f>
        <v>BZ-WQ07</v>
      </c>
      <c r="F491" s="9" t="s">
        <v>1459</v>
      </c>
      <c r="G491" s="9" t="s">
        <v>655</v>
      </c>
      <c r="H491" s="9" t="s">
        <v>656</v>
      </c>
      <c r="J491" s="9" t="e">
        <f>MATCH($A491, 'Spells By School'!A:A, 0)</f>
        <v>#N/A</v>
      </c>
      <c r="K491" s="9" t="e">
        <f>MATCH($A491, 'Spells By School'!B:B, 0)</f>
        <v>#N/A</v>
      </c>
      <c r="L491" s="9" t="e">
        <f>MATCH($A491, 'Spells By School'!C:C, 0)</f>
        <v>#N/A</v>
      </c>
      <c r="M491" s="9" t="e">
        <f>MATCH($A491, 'Spells By School'!D:D, 0)</f>
        <v>#N/A</v>
      </c>
      <c r="N491" s="9">
        <f>MATCH($A491, 'Spells By School'!E:E, 0)</f>
        <v>66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Invocation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EV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39</v>
      </c>
      <c r="V491" s="9" t="str">
        <f>INDEX('Wand Mapping'!K:K, U491)</f>
        <v>wand_ai_370</v>
      </c>
      <c r="W491" s="9" t="str">
        <f>_xlfn.CONCAT(V491, "_", T491)</f>
        <v>wand_ai_370_EV</v>
      </c>
      <c r="Z491" s="9" t="str">
        <f>IF(ISBLANK(X491), W491, X491)</f>
        <v>wand_ai_370_EV</v>
      </c>
    </row>
    <row r="492" spans="1:26">
      <c r="A492" s="9" t="s">
        <v>416</v>
      </c>
      <c r="B492" s="9" t="s">
        <v>1868</v>
      </c>
      <c r="C492" s="9">
        <v>4</v>
      </c>
      <c r="D492" s="9">
        <v>7</v>
      </c>
      <c r="E492" s="9" t="str">
        <f>_xlfn.CONCAT(B492, RIGHT(_xlfn.CONCAT("0", D492), 2))</f>
        <v>BZ-WR07</v>
      </c>
      <c r="F492" s="9" t="s">
        <v>1460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>
        <f>MATCH($A492, 'Spells By School'!D:D, 0)</f>
        <v>85</v>
      </c>
      <c r="N492" s="9" t="e">
        <f>MATCH($A492, 'Spells By School'!E:E, 0)</f>
        <v>#N/A</v>
      </c>
      <c r="O492" s="9" t="e">
        <f>MATCH($A492, 'Spells By School'!F:F, 0)</f>
        <v>#N/A</v>
      </c>
      <c r="P492" s="9" t="e">
        <f ca="1">MATCH($A492, 'Spells By School'!G:G, 0)</f>
        <v>#N/A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>IF(ISNA($J492), IF(ISNA($K492), IF(ISNA($L492), IF(ISNA($M492), IF(ISNA($N492), IF(ISNA($O492), IF(ISNA($P492), IF(ISNA($Q492), IF(ISNA($R492), "###error###", R$1),Q$1),P$1),O$1),N$1),M$1),L$1),K$1),J$1)</f>
        <v>Transmutation</v>
      </c>
      <c r="T492" s="9" t="str">
        <f>IF(ISNA($J492), IF(ISNA($K492), IF(ISNA($L492), IF(ISNA($M492), IF(ISNA($N492), IF(ISNA($O492), IF(ISNA($P492), IF(ISNA($Q492), IF(ISNA($R492), "###error###", "WM"),"IL"),"NE"),"EN"),"EV"),"TR"),"DI"),"CO"),"AB")</f>
        <v>TR</v>
      </c>
      <c r="U492" s="9">
        <f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68</v>
      </c>
      <c r="V492" s="9" t="str">
        <f>INDEX('Wand Mapping'!K:K, U492)</f>
        <v>wand_ai_660</v>
      </c>
      <c r="W492" s="9" t="str">
        <f>_xlfn.CONCAT(V492, "_", T492)</f>
        <v>wand_ai_660_TR</v>
      </c>
      <c r="Z492" s="9" t="str">
        <f>IF(ISBLANK(X492), W492, X492)</f>
        <v>wand_ai_660_TR</v>
      </c>
    </row>
    <row r="493" spans="1:26">
      <c r="A493" s="9" t="s">
        <v>269</v>
      </c>
      <c r="B493" s="9" t="s">
        <v>1869</v>
      </c>
      <c r="C493" s="9">
        <v>4</v>
      </c>
      <c r="D493" s="9">
        <v>7</v>
      </c>
      <c r="E493" s="9" t="str">
        <f>_xlfn.CONCAT(B493, RIGHT(_xlfn.CONCAT("0", D493), 2))</f>
        <v>BZ-WS07</v>
      </c>
      <c r="F493" s="9" t="s">
        <v>1461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>
        <f>MATCH($A493, 'Spells By School'!E:E, 0)</f>
        <v>82</v>
      </c>
      <c r="O493" s="9" t="e">
        <f>MATCH($A493, 'Spells By School'!F:F, 0)</f>
        <v>#N/A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Invocation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EV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45</v>
      </c>
      <c r="V493" s="9" t="str">
        <f>INDEX('Wand Mapping'!K:K, U493)</f>
        <v>wand_ai_430</v>
      </c>
      <c r="W493" s="9" t="str">
        <f>_xlfn.CONCAT(V493, "_", T493)</f>
        <v>wand_ai_430_EV</v>
      </c>
      <c r="Z493" s="9" t="str">
        <f>IF(ISBLANK(X493), W493, X493)</f>
        <v>wand_ai_430_EV</v>
      </c>
    </row>
    <row r="494" spans="1:26">
      <c r="A494" s="9" t="s">
        <v>454</v>
      </c>
      <c r="B494" s="9" t="s">
        <v>1871</v>
      </c>
      <c r="C494" s="9">
        <v>4</v>
      </c>
      <c r="D494" s="9">
        <v>7</v>
      </c>
      <c r="E494" s="9" t="str">
        <f>_xlfn.CONCAT(B494, RIGHT(_xlfn.CONCAT("0", D494), 2))</f>
        <v>BZ-WU07</v>
      </c>
      <c r="F494" s="9" t="s">
        <v>1463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>
        <f>MATCH($A494, 'Spells By School'!D:D, 0)</f>
        <v>34</v>
      </c>
      <c r="N494" s="9" t="e">
        <f>MATCH($A494, 'Spells By School'!E:E, 0)</f>
        <v>#N/A</v>
      </c>
      <c r="O494" s="9" t="e">
        <f>MATCH($A494, 'Spells By School'!F:F, 0)</f>
        <v>#N/A</v>
      </c>
      <c r="P494" s="9" t="e">
        <f ca="1">MATCH($A494, 'Spells By School'!G:G, 0)</f>
        <v>#N/A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>IF(ISNA($J494), IF(ISNA($K494), IF(ISNA($L494), IF(ISNA($M494), IF(ISNA($N494), IF(ISNA($O494), IF(ISNA($P494), IF(ISNA($Q494), IF(ISNA($R494), "###error###", R$1),Q$1),P$1),O$1),N$1),M$1),L$1),K$1),J$1)</f>
        <v>Transmutation</v>
      </c>
      <c r="T494" s="9" t="str">
        <f>IF(ISNA($J494), IF(ISNA($K494), IF(ISNA($L494), IF(ISNA($M494), IF(ISNA($N494), IF(ISNA($O494), IF(ISNA($P494), IF(ISNA($Q494), IF(ISNA($R494), "###error###", "WM"),"IL"),"NE"),"EN"),"EV"),"TR"),"DI"),"CO"),"AB")</f>
        <v>TR</v>
      </c>
      <c r="U494" s="9">
        <f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74</v>
      </c>
      <c r="V494" s="9" t="str">
        <f>INDEX('Wand Mapping'!K:K, U494)</f>
        <v>wand_ai_720</v>
      </c>
      <c r="W494" s="9" t="str">
        <f>_xlfn.CONCAT(V494, "_", T494)</f>
        <v>wand_ai_720_TR</v>
      </c>
      <c r="Z494" s="9" t="str">
        <f>IF(ISBLANK(X494), W494, X494)</f>
        <v>wand_ai_720_TR</v>
      </c>
    </row>
    <row r="495" spans="1:26">
      <c r="A495" s="9" t="s">
        <v>455</v>
      </c>
      <c r="B495" s="9" t="s">
        <v>1872</v>
      </c>
      <c r="C495" s="9">
        <v>5</v>
      </c>
      <c r="D495" s="9">
        <v>9</v>
      </c>
      <c r="E495" s="9" t="str">
        <f>_xlfn.CONCAT(B495, RIGHT(_xlfn.CONCAT("0", D495), 2))</f>
        <v>BZ-WV09</v>
      </c>
      <c r="F495" s="9" t="s">
        <v>1464</v>
      </c>
      <c r="G495" s="9" t="s">
        <v>655</v>
      </c>
      <c r="H495" s="9" t="s">
        <v>656</v>
      </c>
      <c r="J495" s="9" t="e">
        <f>MATCH($A495, 'Spells By School'!A:A, 0)</f>
        <v>#N/A</v>
      </c>
      <c r="K495" s="9" t="e">
        <f>MATCH($A495, 'Spells By School'!B:B, 0)</f>
        <v>#N/A</v>
      </c>
      <c r="L495" s="9" t="e">
        <f>MATCH($A495, 'Spells By School'!C:C, 0)</f>
        <v>#N/A</v>
      </c>
      <c r="M495" s="9" t="e">
        <f>MATCH($A495, 'Spells By School'!D:D, 0)</f>
        <v>#N/A</v>
      </c>
      <c r="N495" s="9">
        <f>MATCH($A495, 'Spells By School'!E:E, 0)</f>
        <v>65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Invocation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EV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74</v>
      </c>
      <c r="V495" s="9" t="str">
        <f>INDEX('Wand Mapping'!K:K, U495)</f>
        <v>wand_ai_720</v>
      </c>
      <c r="W495" s="9" t="str">
        <f>_xlfn.CONCAT(V495, "_", T495)</f>
        <v>wand_ai_720_EV</v>
      </c>
      <c r="Z495" s="9" t="str">
        <f>IF(ISBLANK(X495), W495, X495)</f>
        <v>wand_ai_720_EV</v>
      </c>
    </row>
    <row r="496" spans="1:26">
      <c r="A496" s="9" t="s">
        <v>372</v>
      </c>
      <c r="B496" s="9" t="s">
        <v>1873</v>
      </c>
      <c r="C496" s="9">
        <v>5</v>
      </c>
      <c r="D496" s="9">
        <v>9</v>
      </c>
      <c r="E496" s="9" t="str">
        <f>_xlfn.CONCAT(B496, RIGHT(_xlfn.CONCAT("0", D496), 2))</f>
        <v>BZ-WW09</v>
      </c>
      <c r="F496" s="9" t="s">
        <v>1465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 t="e">
        <f>MATCH($A496, 'Spells By School'!E:E, 0)</f>
        <v>#N/A</v>
      </c>
      <c r="O496" s="9" t="e">
        <f>MATCH($A496, 'Spells By School'!F:F, 0)</f>
        <v>#N/A</v>
      </c>
      <c r="P496" s="9">
        <f ca="1">MATCH($A496, 'Spells By School'!G:G, 0)</f>
        <v>67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 ca="1">IF(ISNA($J496), IF(ISNA($K496), IF(ISNA($L496), IF(ISNA($M496), IF(ISNA($N496), IF(ISNA($O496), IF(ISNA($P496), IF(ISNA($Q496), IF(ISNA($R496), "###error###", R$1),Q$1),P$1),O$1),N$1),M$1),L$1),K$1),J$1)</f>
        <v>Necromancy</v>
      </c>
      <c r="T496" s="9" t="str">
        <f ca="1">IF(ISNA($J496), IF(ISNA($K496), IF(ISNA($L496), IF(ISNA($M496), IF(ISNA($N496), IF(ISNA($O496), IF(ISNA($P496), IF(ISNA($Q496), IF(ISNA($R496), "###error###", "WM"),"IL"),"NE"),"EN"),"EV"),"TR"),"DI"),"CO"),"AB")</f>
        <v>NE</v>
      </c>
      <c r="U496" s="9">
        <f ca="1"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61</v>
      </c>
      <c r="V496" s="9" t="str">
        <f ca="1">INDEX('Wand Mapping'!K:K, U496)</f>
        <v>wand_ai_590</v>
      </c>
      <c r="W496" s="9" t="str">
        <f ca="1">_xlfn.CONCAT(V496, "_", T496)</f>
        <v>wand_ai_590_NE</v>
      </c>
      <c r="Z496" s="9" t="str">
        <f ca="1">IF(ISBLANK(X496), W496, X496)</f>
        <v>wand_ai_590_NE</v>
      </c>
    </row>
    <row r="497" spans="1:26">
      <c r="A497" s="9" t="s">
        <v>1475</v>
      </c>
      <c r="B497" s="9" t="s">
        <v>1874</v>
      </c>
      <c r="C497" s="9">
        <v>5</v>
      </c>
      <c r="D497" s="9">
        <v>9</v>
      </c>
      <c r="E497" s="9" t="str">
        <f>_xlfn.CONCAT(B497, RIGHT(_xlfn.CONCAT("0", D497), 2))</f>
        <v>BZ-WX09</v>
      </c>
      <c r="F497" s="9" t="s">
        <v>1466</v>
      </c>
      <c r="G497" s="9" t="s">
        <v>655</v>
      </c>
      <c r="H497" s="9" t="s">
        <v>656</v>
      </c>
      <c r="J497" s="9" t="e">
        <f>MATCH($A497, 'Spells By School'!A:A, 0)</f>
        <v>#N/A</v>
      </c>
      <c r="K497" s="9">
        <f>MATCH($A497, 'Spells By School'!B:B, 0)</f>
        <v>101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 t="e">
        <f ca="1">MATCH($A497, 'Spells By School'!G:G, 0)</f>
        <v>#N/A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>IF(ISNA($J497), IF(ISNA($K497), IF(ISNA($L497), IF(ISNA($M497), IF(ISNA($N497), IF(ISNA($O497), IF(ISNA($P497), IF(ISNA($Q497), IF(ISNA($R497), "###error###", R$1),Q$1),P$1),O$1),N$1),M$1),L$1),K$1),J$1)</f>
        <v>Conjuration</v>
      </c>
      <c r="T497" s="9" t="str">
        <f>IF(ISNA($J497), IF(ISNA($K497), IF(ISNA($L497), IF(ISNA($M497), IF(ISNA($N497), IF(ISNA($O497), IF(ISNA($P497), IF(ISNA($Q497), IF(ISNA($R497), "###error###", "WM"),"IL"),"NE"),"EN"),"EV"),"TR"),"DI"),"CO"),"AB")</f>
        <v>CO</v>
      </c>
      <c r="U497" s="9" t="e">
        <f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#N/A</v>
      </c>
      <c r="V497" s="9" t="e">
        <f>INDEX('Wand Mapping'!K:K, U497)</f>
        <v>#N/A</v>
      </c>
      <c r="W497" s="9" t="e">
        <f>_xlfn.CONCAT(V497, "_", T497)</f>
        <v>#N/A</v>
      </c>
      <c r="X497" s="6" t="s">
        <v>1953</v>
      </c>
      <c r="Z497" s="9" t="str">
        <f>IF(ISBLANK(X497), W497, X497)</f>
        <v>wand_ai_610_CO</v>
      </c>
    </row>
    <row r="498" spans="1:26">
      <c r="A498" s="9" t="s">
        <v>394</v>
      </c>
      <c r="B498" s="9" t="s">
        <v>1875</v>
      </c>
      <c r="C498" s="9">
        <v>5</v>
      </c>
      <c r="D498" s="9">
        <v>9</v>
      </c>
      <c r="E498" s="9" t="str">
        <f>_xlfn.CONCAT(B498, RIGHT(_xlfn.CONCAT("0", D498), 2))</f>
        <v>BZ-WY09</v>
      </c>
      <c r="F498" s="9" t="s">
        <v>1467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 t="e">
        <f ca="1">MATCH($A498, 'Spells By School'!G:G, 0)</f>
        <v>#N/A</v>
      </c>
      <c r="Q498" s="9">
        <f>MATCH($A498, 'Spells By School'!H:H, 0)</f>
        <v>8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Illusion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IL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64</v>
      </c>
      <c r="V498" s="9" t="str">
        <f ca="1">INDEX('Wand Mapping'!K:K, U498)</f>
        <v>wand_ai_620</v>
      </c>
      <c r="W498" s="9" t="str">
        <f ca="1">_xlfn.CONCAT(V498, "_", T498)</f>
        <v>wand_ai_620_IL</v>
      </c>
      <c r="Z498" s="9" t="str">
        <f ca="1">IF(ISBLANK(X498), W498, X498)</f>
        <v>wand_ai_620_IL</v>
      </c>
    </row>
    <row r="499" spans="1:26">
      <c r="A499" s="9" t="s">
        <v>47</v>
      </c>
      <c r="B499" s="9" t="s">
        <v>1876</v>
      </c>
      <c r="C499" s="9">
        <v>5</v>
      </c>
      <c r="D499" s="9">
        <v>9</v>
      </c>
      <c r="E499" s="9" t="str">
        <f>_xlfn.CONCAT(B499, RIGHT(_xlfn.CONCAT("0", D499), 2))</f>
        <v>BZ-WZ09</v>
      </c>
      <c r="F499" s="9" t="s">
        <v>1468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>
        <f>MATCH($A499, 'Spells By School'!F:F, 0)</f>
        <v>44</v>
      </c>
      <c r="P499" s="9" t="e">
        <f ca="1">MATCH($A499, 'Spells By School'!G:G, 0)</f>
        <v>#N/A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>IF(ISNA($J499), IF(ISNA($K499), IF(ISNA($L499), IF(ISNA($M499), IF(ISNA($N499), IF(ISNA($O499), IF(ISNA($P499), IF(ISNA($Q499), IF(ISNA($R499), "###error###", R$1),Q$1),P$1),O$1),N$1),M$1),L$1),K$1),J$1)</f>
        <v>Enchantment</v>
      </c>
      <c r="T499" s="9" t="str">
        <f>IF(ISNA($J499), IF(ISNA($K499), IF(ISNA($L499), IF(ISNA($M499), IF(ISNA($N499), IF(ISNA($O499), IF(ISNA($P499), IF(ISNA($Q499), IF(ISNA($R499), "###error###", "WM"),"IL"),"NE"),"EN"),"EV"),"TR"),"DI"),"CO"),"AB")</f>
        <v>EN</v>
      </c>
      <c r="U499" s="9">
        <f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9</v>
      </c>
      <c r="V499" s="9" t="str">
        <f>INDEX('Wand Mapping'!K:K, U499)</f>
        <v>wand_ai_070</v>
      </c>
      <c r="W499" s="9" t="str">
        <f>_xlfn.CONCAT(V499, "_", T499)</f>
        <v>wand_ai_070_EN</v>
      </c>
      <c r="Z499" s="9" t="str">
        <f>IF(ISBLANK(X499), W499, X499)</f>
        <v>wand_ai_070_EN</v>
      </c>
    </row>
    <row r="500" spans="1:26">
      <c r="A500" s="9" t="s">
        <v>244</v>
      </c>
      <c r="B500" s="9" t="s">
        <v>1877</v>
      </c>
      <c r="C500" s="9">
        <v>5</v>
      </c>
      <c r="D500" s="9">
        <v>9</v>
      </c>
      <c r="E500" s="9" t="str">
        <f>_xlfn.CONCAT(B500, RIGHT(_xlfn.CONCAT("0", D500), 2))</f>
        <v>BZ-X_09</v>
      </c>
      <c r="F500" s="9" t="s">
        <v>1469</v>
      </c>
      <c r="G500" s="9" t="s">
        <v>655</v>
      </c>
      <c r="H500" s="9" t="s">
        <v>656</v>
      </c>
      <c r="J500" s="9" t="e">
        <f>MATCH($A500, 'Spells By School'!A:A, 0)</f>
        <v>#N/A</v>
      </c>
      <c r="K500" s="9" t="e">
        <f>MATCH($A500, 'Spells By School'!B:B, 0)</f>
        <v>#N/A</v>
      </c>
      <c r="L500" s="9" t="e">
        <f>MATCH($A500, 'Spells By School'!C:C, 0)</f>
        <v>#N/A</v>
      </c>
      <c r="M500" s="9">
        <f>MATCH($A500, 'Spells By School'!D:D, 0)</f>
        <v>73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Transmutation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TR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42</v>
      </c>
      <c r="V500" s="9" t="str">
        <f>INDEX('Wand Mapping'!K:K, U500)</f>
        <v>wand_ai_400</v>
      </c>
      <c r="W500" s="9" t="str">
        <f>_xlfn.CONCAT(V500, "_", T500)</f>
        <v>wand_ai_400_TR</v>
      </c>
      <c r="Z500" s="9" t="str">
        <f>IF(ISBLANK(X500), W500, X500)</f>
        <v>wand_ai_400_TR</v>
      </c>
    </row>
    <row r="501" spans="1:26">
      <c r="A501" s="9" t="s">
        <v>539</v>
      </c>
      <c r="B501" s="9" t="s">
        <v>1878</v>
      </c>
      <c r="C501" s="9">
        <v>5</v>
      </c>
      <c r="D501" s="9">
        <v>9</v>
      </c>
      <c r="E501" s="9" t="str">
        <f>_xlfn.CONCAT(B501, RIGHT(_xlfn.CONCAT("0", D501), 2))</f>
        <v>BZ-X009</v>
      </c>
      <c r="F501" s="9" t="s">
        <v>1470</v>
      </c>
      <c r="G501" s="9" t="s">
        <v>655</v>
      </c>
      <c r="H501" s="9" t="s">
        <v>656</v>
      </c>
      <c r="J501" s="9" t="e">
        <f>MATCH($A501, 'Spells By School'!A:A, 0)</f>
        <v>#N/A</v>
      </c>
      <c r="K501" s="9">
        <f>MATCH($A501, 'Spells By School'!B:B, 0)</f>
        <v>66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 t="e">
        <f ca="1">MATCH($A501, 'Spells By School'!G:G, 0)</f>
        <v>#N/A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>IF(ISNA($J501), IF(ISNA($K501), IF(ISNA($L501), IF(ISNA($M501), IF(ISNA($N501), IF(ISNA($O501), IF(ISNA($P501), IF(ISNA($Q501), IF(ISNA($R501), "###error###", R$1),Q$1),P$1),O$1),N$1),M$1),L$1),K$1),J$1)</f>
        <v>Conjuration</v>
      </c>
      <c r="T501" s="9" t="str">
        <f>IF(ISNA($J501), IF(ISNA($K501), IF(ISNA($L501), IF(ISNA($M501), IF(ISNA($N501), IF(ISNA($O501), IF(ISNA($P501), IF(ISNA($Q501), IF(ISNA($R501), "###error###", "WM"),"IL"),"NE"),"EN"),"EV"),"TR"),"DI"),"CO"),"AB")</f>
        <v>CO</v>
      </c>
      <c r="U501" s="9">
        <f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86</v>
      </c>
      <c r="V501" s="9" t="str">
        <f>INDEX('Wand Mapping'!K:K, U501)</f>
        <v>wand_ai_840</v>
      </c>
      <c r="W501" s="9" t="str">
        <f>_xlfn.CONCAT(V501, "_", T501)</f>
        <v>wand_ai_840_CO</v>
      </c>
      <c r="Z501" s="9" t="str">
        <f>IF(ISBLANK(X501), W501, X501)</f>
        <v>wand_ai_840_CO</v>
      </c>
    </row>
    <row r="502" spans="1:26">
      <c r="A502" s="9" t="s">
        <v>132</v>
      </c>
      <c r="B502" s="9" t="s">
        <v>1879</v>
      </c>
      <c r="C502" s="9">
        <v>5</v>
      </c>
      <c r="D502" s="9">
        <v>9</v>
      </c>
      <c r="E502" s="9" t="str">
        <f>_xlfn.CONCAT(B502, RIGHT(_xlfn.CONCAT("0", D502), 2))</f>
        <v>BZ-X109</v>
      </c>
      <c r="F502" s="9" t="s">
        <v>1471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>
        <f ca="1">MATCH($A502, 'Spells By School'!G:G, 0)</f>
        <v>71</v>
      </c>
      <c r="Q502" s="9" t="e">
        <f>MATCH($A502, 'Spells By School'!H:H, 0)</f>
        <v>#N/A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Necromancy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NE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23</v>
      </c>
      <c r="V502" s="9" t="str">
        <f ca="1">INDEX('Wand Mapping'!K:K, U502)</f>
        <v>wand_ai_210</v>
      </c>
      <c r="W502" s="9" t="str">
        <f ca="1">_xlfn.CONCAT(V502, "_", T502)</f>
        <v>wand_ai_210_NE</v>
      </c>
      <c r="Z502" s="9" t="str">
        <f ca="1">IF(ISBLANK(X502), W502, X502)</f>
        <v>wand_ai_210_NE</v>
      </c>
    </row>
    <row r="503" spans="1:26">
      <c r="A503" s="9" t="s">
        <v>615</v>
      </c>
      <c r="B503" s="9" t="s">
        <v>1880</v>
      </c>
      <c r="C503" s="9">
        <v>5</v>
      </c>
      <c r="D503" s="9">
        <v>9</v>
      </c>
      <c r="E503" s="9" t="str">
        <f>_xlfn.CONCAT(B503, RIGHT(_xlfn.CONCAT("0", D503), 2))</f>
        <v>BZ-X209</v>
      </c>
      <c r="F503" s="9" t="s">
        <v>1472</v>
      </c>
      <c r="G503" s="9" t="s">
        <v>655</v>
      </c>
      <c r="H503" s="9" t="s">
        <v>656</v>
      </c>
      <c r="J503" s="9" t="e">
        <f>MATCH($A503, 'Spells By School'!A:A, 0)</f>
        <v>#N/A</v>
      </c>
      <c r="K503" s="9" t="e">
        <f>MATCH($A503, 'Spells By School'!B:B, 0)</f>
        <v>#N/A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>
        <f>MATCH($A503, 'Spells By School'!F:F, 0)</f>
        <v>2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Enchantment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EN</v>
      </c>
      <c r="U503" s="9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98</v>
      </c>
      <c r="V503" s="9" t="str">
        <f>INDEX('Wand Mapping'!K:K, U503)</f>
        <v>wand_ai_960</v>
      </c>
      <c r="W503" s="9" t="str">
        <f>_xlfn.CONCAT(V503, "_", T503)</f>
        <v>wand_ai_960_EN</v>
      </c>
      <c r="Z503" s="9" t="str">
        <f>IF(ISBLANK(X503), W503, X503)</f>
        <v>wand_ai_960_EN</v>
      </c>
    </row>
    <row r="504" spans="1:26">
      <c r="A504" s="9" t="s">
        <v>412</v>
      </c>
      <c r="B504" s="9" t="s">
        <v>1881</v>
      </c>
      <c r="C504" s="9">
        <v>5</v>
      </c>
      <c r="D504" s="9">
        <v>9</v>
      </c>
      <c r="E504" s="9" t="str">
        <f>_xlfn.CONCAT(B504, RIGHT(_xlfn.CONCAT("0", D504), 2))</f>
        <v>BZ-X309</v>
      </c>
      <c r="F504" s="9" t="s">
        <v>1473</v>
      </c>
      <c r="G504" s="9" t="s">
        <v>655</v>
      </c>
      <c r="H504" s="9" t="s">
        <v>656</v>
      </c>
      <c r="J504" s="9" t="e">
        <f>MATCH($A504, 'Spells By School'!A:A, 0)</f>
        <v>#N/A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>
        <f ca="1">MATCH($A504, 'Spells By School'!G:G, 0)</f>
        <v>45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 ca="1">IF(ISNA($J504), IF(ISNA($K504), IF(ISNA($L504), IF(ISNA($M504), IF(ISNA($N504), IF(ISNA($O504), IF(ISNA($P504), IF(ISNA($Q504), IF(ISNA($R504), "###error###", R$1),Q$1),P$1),O$1),N$1),M$1),L$1),K$1),J$1)</f>
        <v>Necromancy</v>
      </c>
      <c r="T504" s="9" t="str">
        <f ca="1">IF(ISNA($J504), IF(ISNA($K504), IF(ISNA($L504), IF(ISNA($M504), IF(ISNA($N504), IF(ISNA($O504), IF(ISNA($P504), IF(ISNA($Q504), IF(ISNA($R504), "###error###", "WM"),"IL"),"NE"),"EN"),"EV"),"TR"),"DI"),"CO"),"AB")</f>
        <v>NE</v>
      </c>
      <c r="U504" s="9">
        <f ca="1"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67</v>
      </c>
      <c r="V504" s="9" t="str">
        <f ca="1">INDEX('Wand Mapping'!K:K, U504)</f>
        <v>wand_ai_650</v>
      </c>
      <c r="W504" s="9" t="str">
        <f ca="1">_xlfn.CONCAT(V504, "_", T504)</f>
        <v>wand_ai_650_NE</v>
      </c>
      <c r="Z504" s="9" t="str">
        <f ca="1">IF(ISBLANK(X504), W504, X504)</f>
        <v>wand_ai_650_NE</v>
      </c>
    </row>
    <row r="505" spans="1:26">
      <c r="A505" s="9" t="s">
        <v>583</v>
      </c>
      <c r="B505" s="9" t="s">
        <v>1884</v>
      </c>
      <c r="C505" s="9">
        <v>6</v>
      </c>
      <c r="D505" s="9">
        <v>12</v>
      </c>
      <c r="E505" s="9" t="str">
        <f>_xlfn.CONCAT(B505, RIGHT(_xlfn.CONCAT("0", D505), 2))</f>
        <v>BZ-X612</v>
      </c>
      <c r="F505" s="9" t="s">
        <v>1476</v>
      </c>
      <c r="G505" s="9" t="s">
        <v>655</v>
      </c>
      <c r="H505" s="9" t="s">
        <v>656</v>
      </c>
      <c r="J505" s="9" t="e">
        <f>MATCH($A505, 'Spells By School'!A:A, 0)</f>
        <v>#N/A</v>
      </c>
      <c r="K505" s="9">
        <f>MATCH($A505, 'Spells By School'!B:B, 0)</f>
        <v>52</v>
      </c>
      <c r="L505" s="9" t="e">
        <f>MATCH($A505, 'Spells By School'!C:C, 0)</f>
        <v>#N/A</v>
      </c>
      <c r="M505" s="9" t="e">
        <f>MATCH($A505, 'Spells By School'!D:D, 0)</f>
        <v>#N/A</v>
      </c>
      <c r="N505" s="9" t="e">
        <f>MATCH($A505, 'Spells By School'!E:E, 0)</f>
        <v>#N/A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Conjuration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CO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93</v>
      </c>
      <c r="V505" s="9" t="str">
        <f>INDEX('Wand Mapping'!K:K, U505)</f>
        <v>wand_ai_910</v>
      </c>
      <c r="W505" s="9" t="str">
        <f>_xlfn.CONCAT(V505, "_", T505)</f>
        <v>wand_ai_910_CO</v>
      </c>
      <c r="Z505" s="9" t="str">
        <f>IF(ISBLANK(X505), W505, X505)</f>
        <v>wand_ai_910_CO</v>
      </c>
    </row>
    <row r="506" spans="1:26">
      <c r="A506" s="9" t="s">
        <v>119</v>
      </c>
      <c r="B506" s="9" t="s">
        <v>1885</v>
      </c>
      <c r="C506" s="9">
        <v>6</v>
      </c>
      <c r="D506" s="9">
        <v>12</v>
      </c>
      <c r="E506" s="9" t="str">
        <f>_xlfn.CONCAT(B506, RIGHT(_xlfn.CONCAT("0", D506), 2))</f>
        <v>BZ-X712</v>
      </c>
      <c r="F506" s="9" t="s">
        <v>1477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58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21</v>
      </c>
      <c r="V506" s="9" t="str">
        <f>INDEX('Wand Mapping'!K:K, U506)</f>
        <v>wand_ai_190</v>
      </c>
      <c r="W506" s="9" t="str">
        <f>_xlfn.CONCAT(V506, "_", T506)</f>
        <v>wand_ai_190_EV</v>
      </c>
      <c r="Z506" s="9" t="str">
        <f>IF(ISBLANK(X506), W506, X506)</f>
        <v>wand_ai_190_EV</v>
      </c>
    </row>
    <row r="507" spans="1:26">
      <c r="A507" s="9" t="s">
        <v>256</v>
      </c>
      <c r="B507" s="9" t="s">
        <v>1886</v>
      </c>
      <c r="C507" s="9">
        <v>6</v>
      </c>
      <c r="D507" s="9">
        <v>12</v>
      </c>
      <c r="E507" s="9" t="str">
        <f>_xlfn.CONCAT(B507, RIGHT(_xlfn.CONCAT("0", D507), 2))</f>
        <v>BZ-X812</v>
      </c>
      <c r="F507" s="9" t="s">
        <v>1478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 t="e">
        <f>MATCH($A507, 'Spells By School'!E:E, 0)</f>
        <v>#N/A</v>
      </c>
      <c r="O507" s="9" t="e">
        <f>MATCH($A507, 'Spells By School'!F:F, 0)</f>
        <v>#N/A</v>
      </c>
      <c r="P507" s="9">
        <f ca="1">MATCH($A507, 'Spells By School'!G:G, 0)</f>
        <v>22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 ca="1">IF(ISNA($J507), IF(ISNA($K507), IF(ISNA($L507), IF(ISNA($M507), IF(ISNA($N507), IF(ISNA($O507), IF(ISNA($P507), IF(ISNA($Q507), IF(ISNA($R507), "###error###", R$1),Q$1),P$1),O$1),N$1),M$1),L$1),K$1),J$1)</f>
        <v>Necromancy</v>
      </c>
      <c r="T507" s="9" t="str">
        <f ca="1">IF(ISNA($J507), IF(ISNA($K507), IF(ISNA($L507), IF(ISNA($M507), IF(ISNA($N507), IF(ISNA($O507), IF(ISNA($P507), IF(ISNA($Q507), IF(ISNA($R507), "###error###", "WM"),"IL"),"NE"),"EN"),"EV"),"TR"),"DI"),"CO"),"AB")</f>
        <v>NE</v>
      </c>
      <c r="U507" s="9">
        <f ca="1"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43</v>
      </c>
      <c r="V507" s="9" t="str">
        <f ca="1">INDEX('Wand Mapping'!K:K, U507)</f>
        <v>wand_ai_410</v>
      </c>
      <c r="W507" s="9" t="str">
        <f ca="1">_xlfn.CONCAT(V507, "_", T507)</f>
        <v>wand_ai_410_NE</v>
      </c>
      <c r="Z507" s="9" t="str">
        <f ca="1">IF(ISBLANK(X507), W507, X507)</f>
        <v>wand_ai_410_NE</v>
      </c>
    </row>
    <row r="508" spans="1:26">
      <c r="A508" s="9" t="s">
        <v>31</v>
      </c>
      <c r="B508" s="9" t="s">
        <v>1887</v>
      </c>
      <c r="C508" s="9">
        <v>6</v>
      </c>
      <c r="D508" s="9">
        <v>12</v>
      </c>
      <c r="E508" s="9" t="str">
        <f>_xlfn.CONCAT(B508, RIGHT(_xlfn.CONCAT("0", D508), 2))</f>
        <v>BZ-X912</v>
      </c>
      <c r="F508" s="9" t="s">
        <v>1479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 t="e">
        <f>MATCH($A508, 'Spells By School'!D:D, 0)</f>
        <v>#N/A</v>
      </c>
      <c r="N508" s="9" t="e">
        <f>MATCH($A508, 'Spells By School'!E:E, 0)</f>
        <v>#N/A</v>
      </c>
      <c r="O508" s="9" t="e">
        <f>MATCH($A508, 'Spells By School'!F:F, 0)</f>
        <v>#N/A</v>
      </c>
      <c r="P508" s="9">
        <f ca="1">MATCH($A508, 'Spells By School'!G:G, 0)</f>
        <v>65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 ca="1">IF(ISNA($J508), IF(ISNA($K508), IF(ISNA($L508), IF(ISNA($M508), IF(ISNA($N508), IF(ISNA($O508), IF(ISNA($P508), IF(ISNA($Q508), IF(ISNA($R508), "###error###", R$1),Q$1),P$1),O$1),N$1),M$1),L$1),K$1),J$1)</f>
        <v>Necromancy</v>
      </c>
      <c r="T508" s="9" t="str">
        <f ca="1">IF(ISNA($J508), IF(ISNA($K508), IF(ISNA($L508), IF(ISNA($M508), IF(ISNA($N508), IF(ISNA($O508), IF(ISNA($P508), IF(ISNA($Q508), IF(ISNA($R508), "###error###", "WM"),"IL"),"NE"),"EN"),"EV"),"TR"),"DI"),"CO"),"AB")</f>
        <v>NE</v>
      </c>
      <c r="U508" s="9">
        <f ca="1"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6</v>
      </c>
      <c r="V508" s="9" t="str">
        <f ca="1">INDEX('Wand Mapping'!K:K, U508)</f>
        <v>wand_ai_040</v>
      </c>
      <c r="W508" s="9" t="str">
        <f ca="1">_xlfn.CONCAT(V508, "_", T508)</f>
        <v>wand_ai_040_NE</v>
      </c>
      <c r="Z508" s="9" t="str">
        <f ca="1">IF(ISBLANK(X508), W508, X508)</f>
        <v>wand_ai_040_NE</v>
      </c>
    </row>
    <row r="509" spans="1:26">
      <c r="A509" s="9" t="s">
        <v>399</v>
      </c>
      <c r="B509" s="9" t="s">
        <v>1888</v>
      </c>
      <c r="C509" s="9">
        <v>6</v>
      </c>
      <c r="D509" s="9">
        <v>12</v>
      </c>
      <c r="E509" s="9" t="str">
        <f>_xlfn.CONCAT(B509, RIGHT(_xlfn.CONCAT("0", D509), 2))</f>
        <v>BZ-XA12</v>
      </c>
      <c r="F509" s="9" t="s">
        <v>1480</v>
      </c>
      <c r="G509" s="9" t="s">
        <v>655</v>
      </c>
      <c r="H509" s="9" t="s">
        <v>656</v>
      </c>
      <c r="J509" s="9" t="e">
        <f>MATCH($A509, 'Spells By School'!A:A, 0)</f>
        <v>#N/A</v>
      </c>
      <c r="K509" s="9" t="e">
        <f>MATCH($A509, 'Spells By School'!B:B, 0)</f>
        <v>#N/A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>
        <f ca="1">MATCH($A509, 'Spells By School'!G:G, 0)</f>
        <v>70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 ca="1">IF(ISNA($J509), IF(ISNA($K509), IF(ISNA($L509), IF(ISNA($M509), IF(ISNA($N509), IF(ISNA($O509), IF(ISNA($P509), IF(ISNA($Q509), IF(ISNA($R509), "###error###", R$1),Q$1),P$1),O$1),N$1),M$1),L$1),K$1),J$1)</f>
        <v>Necromancy</v>
      </c>
      <c r="T509" s="9" t="str">
        <f ca="1">IF(ISNA($J509), IF(ISNA($K509), IF(ISNA($L509), IF(ISNA($M509), IF(ISNA($N509), IF(ISNA($O509), IF(ISNA($P509), IF(ISNA($Q509), IF(ISNA($R509), "###error###", "WM"),"IL"),"NE"),"EN"),"EV"),"TR"),"DI"),"CO"),"AB")</f>
        <v>NE</v>
      </c>
      <c r="U509" s="9">
        <f ca="1"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65</v>
      </c>
      <c r="V509" s="9" t="str">
        <f ca="1">INDEX('Wand Mapping'!K:K, U509)</f>
        <v>wand_ai_630</v>
      </c>
      <c r="W509" s="9" t="str">
        <f ca="1">_xlfn.CONCAT(V509, "_", T509)</f>
        <v>wand_ai_630_NE</v>
      </c>
      <c r="Z509" s="9" t="str">
        <f ca="1">IF(ISBLANK(X509), W509, X509)</f>
        <v>wand_ai_630_NE</v>
      </c>
    </row>
    <row r="510" spans="1:26">
      <c r="A510" s="9" t="s">
        <v>24</v>
      </c>
      <c r="B510" s="9" t="s">
        <v>1889</v>
      </c>
      <c r="C510" s="9">
        <v>6</v>
      </c>
      <c r="D510" s="9">
        <v>12</v>
      </c>
      <c r="E510" s="9" t="str">
        <f>_xlfn.CONCAT(B510, RIGHT(_xlfn.CONCAT("0", D510), 2))</f>
        <v>BZ-XB12</v>
      </c>
      <c r="F510" s="9" t="s">
        <v>1481</v>
      </c>
      <c r="G510" s="9" t="s">
        <v>655</v>
      </c>
      <c r="H510" s="9" t="s">
        <v>656</v>
      </c>
      <c r="J510" s="9">
        <f>MATCH($A510, 'Spells By School'!A:A, 0)</f>
        <v>6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 t="e">
        <f>MATCH($A510, 'Spells By School'!E:E, 0)</f>
        <v>#N/A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Abjuration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AB</v>
      </c>
      <c r="U510" s="9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5</v>
      </c>
      <c r="V510" s="9" t="str">
        <f>INDEX('Wand Mapping'!K:K, U510)</f>
        <v>wand_ai_030</v>
      </c>
      <c r="W510" s="9" t="str">
        <f>_xlfn.CONCAT(V510, "_", T510)</f>
        <v>wand_ai_030_AB</v>
      </c>
      <c r="Z510" s="9" t="str">
        <f>IF(ISBLANK(X510), W510, X510)</f>
        <v>wand_ai_030_AB</v>
      </c>
    </row>
    <row r="511" spans="1:26">
      <c r="A511" s="9" t="s">
        <v>338</v>
      </c>
      <c r="B511" s="9" t="s">
        <v>1890</v>
      </c>
      <c r="C511" s="9">
        <v>6</v>
      </c>
      <c r="D511" s="9">
        <v>12</v>
      </c>
      <c r="E511" s="9" t="str">
        <f>_xlfn.CONCAT(B511, RIGHT(_xlfn.CONCAT("0", D511), 2))</f>
        <v>BZ-XC12</v>
      </c>
      <c r="F511" s="9" t="s">
        <v>1482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 t="e">
        <f>MATCH($A511, 'Spells By School'!E:E, 0)</f>
        <v>#N/A</v>
      </c>
      <c r="O511" s="9" t="e">
        <f>MATCH($A511, 'Spells By School'!F:F, 0)</f>
        <v>#N/A</v>
      </c>
      <c r="P511" s="9">
        <f ca="1">MATCH($A511, 'Spells By School'!G:G, 0)</f>
        <v>42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 ca="1">IF(ISNA($J511), IF(ISNA($K511), IF(ISNA($L511), IF(ISNA($M511), IF(ISNA($N511), IF(ISNA($O511), IF(ISNA($P511), IF(ISNA($Q511), IF(ISNA($R511), "###error###", R$1),Q$1),P$1),O$1),N$1),M$1),L$1),K$1),J$1)</f>
        <v>Necromancy</v>
      </c>
      <c r="T511" s="9" t="str">
        <f ca="1">IF(ISNA($J511), IF(ISNA($K511), IF(ISNA($L511), IF(ISNA($M511), IF(ISNA($N511), IF(ISNA($O511), IF(ISNA($P511), IF(ISNA($Q511), IF(ISNA($R511), "###error###", "WM"),"IL"),"NE"),"EN"),"EV"),"TR"),"DI"),"CO"),"AB")</f>
        <v>NE</v>
      </c>
      <c r="U511" s="9">
        <f ca="1"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55</v>
      </c>
      <c r="V511" s="9" t="str">
        <f ca="1">INDEX('Wand Mapping'!K:K, U511)</f>
        <v>wand_ai_530</v>
      </c>
      <c r="W511" s="9" t="str">
        <f ca="1">_xlfn.CONCAT(V511, "_", T511)</f>
        <v>wand_ai_530_NE</v>
      </c>
      <c r="Z511" s="9" t="str">
        <f ca="1">IF(ISBLANK(X511), W511, X511)</f>
        <v>wand_ai_530_NE</v>
      </c>
    </row>
    <row r="512" spans="1:26">
      <c r="A512" s="9" t="s">
        <v>413</v>
      </c>
      <c r="B512" s="9" t="s">
        <v>1891</v>
      </c>
      <c r="C512" s="9">
        <v>6</v>
      </c>
      <c r="D512" s="9">
        <v>12</v>
      </c>
      <c r="E512" s="9" t="str">
        <f>_xlfn.CONCAT(B512, RIGHT(_xlfn.CONCAT("0", D512), 2))</f>
        <v>BZ-XD12</v>
      </c>
      <c r="F512" s="9" t="s">
        <v>1483</v>
      </c>
      <c r="G512" s="9" t="s">
        <v>655</v>
      </c>
      <c r="H512" s="9" t="s">
        <v>656</v>
      </c>
      <c r="J512" s="9" t="e">
        <f>MATCH($A512, 'Spells By School'!A:A, 0)</f>
        <v>#N/A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>
        <f>MATCH($A512, 'Spells By School'!H:H, 0)</f>
        <v>25</v>
      </c>
      <c r="R512" s="9" t="e">
        <f>MATCH($A512, 'Spells By School'!I:I, 0)</f>
        <v>#N/A</v>
      </c>
      <c r="S512" s="9" t="str">
        <f ca="1">IF(ISNA($J512), IF(ISNA($K512), IF(ISNA($L512), IF(ISNA($M512), IF(ISNA($N512), IF(ISNA($O512), IF(ISNA($P512), IF(ISNA($Q512), IF(ISNA($R512), "###error###", R$1),Q$1),P$1),O$1),N$1),M$1),L$1),K$1),J$1)</f>
        <v>Illusion</v>
      </c>
      <c r="T512" s="9" t="str">
        <f ca="1">IF(ISNA($J512), IF(ISNA($K512), IF(ISNA($L512), IF(ISNA($M512), IF(ISNA($N512), IF(ISNA($O512), IF(ISNA($P512), IF(ISNA($Q512), IF(ISNA($R512), "###error###", "WM"),"IL"),"NE"),"EN"),"EV"),"TR"),"DI"),"CO"),"AB")</f>
        <v>IL</v>
      </c>
      <c r="U512" s="9">
        <f ca="1"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67</v>
      </c>
      <c r="V512" s="9" t="str">
        <f ca="1">INDEX('Wand Mapping'!K:K, U512)</f>
        <v>wand_ai_650</v>
      </c>
      <c r="W512" s="9" t="str">
        <f ca="1">_xlfn.CONCAT(V512, "_", T512)</f>
        <v>wand_ai_650_IL</v>
      </c>
      <c r="Z512" s="9" t="str">
        <f ca="1">IF(ISBLANK(X512), W512, X512)</f>
        <v>wand_ai_650_IL</v>
      </c>
    </row>
    <row r="513" spans="1:26">
      <c r="A513" s="9" t="s">
        <v>1484</v>
      </c>
      <c r="B513" s="9" t="s">
        <v>1892</v>
      </c>
      <c r="C513" s="9">
        <v>6</v>
      </c>
      <c r="D513" s="9">
        <v>12</v>
      </c>
      <c r="E513" s="9" t="str">
        <f>_xlfn.CONCAT(B513, RIGHT(_xlfn.CONCAT("0", D513), 2))</f>
        <v>BZ-XE12</v>
      </c>
      <c r="F513" s="9" t="s">
        <v>793</v>
      </c>
      <c r="G513" s="9" t="s">
        <v>655</v>
      </c>
      <c r="H513" s="9" t="s">
        <v>656</v>
      </c>
      <c r="J513" s="9" t="e">
        <f>MATCH($A513, 'Spells By School'!A:A, 0)</f>
        <v>#N/A</v>
      </c>
      <c r="K513" s="9">
        <f>MATCH($A513, 'Spells By School'!B:B, 0)</f>
        <v>102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 t="e">
        <f ca="1">MATCH($A513, 'Spells By School'!G:G, 0)</f>
        <v>#N/A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>IF(ISNA($J513), IF(ISNA($K513), IF(ISNA($L513), IF(ISNA($M513), IF(ISNA($N513), IF(ISNA($O513), IF(ISNA($P513), IF(ISNA($Q513), IF(ISNA($R513), "###error###", R$1),Q$1),P$1),O$1),N$1),M$1),L$1),K$1),J$1)</f>
        <v>Conjuration</v>
      </c>
      <c r="T513" s="9" t="str">
        <f>IF(ISNA($J513), IF(ISNA($K513), IF(ISNA($L513), IF(ISNA($M513), IF(ISNA($N513), IF(ISNA($O513), IF(ISNA($P513), IF(ISNA($Q513), IF(ISNA($R513), "###error###", "WM"),"IL"),"NE"),"EN"),"EV"),"TR"),"DI"),"CO"),"AB")</f>
        <v>CO</v>
      </c>
      <c r="U513" s="9" t="e">
        <f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#N/A</v>
      </c>
      <c r="V513" s="9" t="e">
        <f>INDEX('Wand Mapping'!K:K, U513)</f>
        <v>#N/A</v>
      </c>
      <c r="W513" s="9" t="e">
        <f>_xlfn.CONCAT(V513, "_", T513)</f>
        <v>#N/A</v>
      </c>
      <c r="X513" s="6" t="s">
        <v>1952</v>
      </c>
      <c r="Z513" s="9" t="str">
        <f>IF(ISBLANK(X513), W513, X513)</f>
        <v>wand_ai_590_CO</v>
      </c>
    </row>
    <row r="514" spans="1:26">
      <c r="A514" s="9" t="s">
        <v>151</v>
      </c>
      <c r="B514" s="9" t="s">
        <v>1893</v>
      </c>
      <c r="C514" s="9">
        <v>6</v>
      </c>
      <c r="D514" s="9">
        <v>12</v>
      </c>
      <c r="E514" s="9" t="str">
        <f>_xlfn.CONCAT(B514, RIGHT(_xlfn.CONCAT("0", D514), 2))</f>
        <v>BZ-XF12</v>
      </c>
      <c r="F514" s="9" t="s">
        <v>1485</v>
      </c>
      <c r="G514" s="9" t="s">
        <v>655</v>
      </c>
      <c r="H514" s="9" t="s">
        <v>656</v>
      </c>
      <c r="J514" s="9">
        <f>MATCH($A514, 'Spells By School'!A:A, 0)</f>
        <v>14</v>
      </c>
      <c r="K514" s="9" t="e">
        <f>MATCH($A514, 'Spells By School'!B:B, 0)</f>
        <v>#N/A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Abjuration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AB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27</v>
      </c>
      <c r="V514" s="9" t="str">
        <f>INDEX('Wand Mapping'!K:K, U514)</f>
        <v>wand_ai_250</v>
      </c>
      <c r="W514" s="9" t="str">
        <f>_xlfn.CONCAT(V514, "_", T514)</f>
        <v>wand_ai_250_AB</v>
      </c>
      <c r="Z514" s="9" t="str">
        <f>IF(ISBLANK(X514), W514, X514)</f>
        <v>wand_ai_250_AB</v>
      </c>
    </row>
    <row r="515" spans="1:26">
      <c r="A515" s="9" t="s">
        <v>200</v>
      </c>
      <c r="B515" s="9" t="s">
        <v>1894</v>
      </c>
      <c r="C515" s="9">
        <v>6</v>
      </c>
      <c r="D515" s="9">
        <v>12</v>
      </c>
      <c r="E515" s="9" t="str">
        <f>_xlfn.CONCAT(B515, RIGHT(_xlfn.CONCAT("0", D515), 2))</f>
        <v>BZ-XG12</v>
      </c>
      <c r="F515" s="9" t="s">
        <v>1486</v>
      </c>
      <c r="G515" s="9" t="s">
        <v>655</v>
      </c>
      <c r="H515" s="9" t="s">
        <v>656</v>
      </c>
      <c r="J515" s="9" t="e">
        <f>MATCH($A515, 'Spells By School'!A:A, 0)</f>
        <v>#N/A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>
        <f>MATCH($A515, 'Spells By School'!E:E, 0)</f>
        <v>84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Invocation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EV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35</v>
      </c>
      <c r="V515" s="9" t="str">
        <f>INDEX('Wand Mapping'!K:K, U515)</f>
        <v>wand_ai_330</v>
      </c>
      <c r="W515" s="9" t="str">
        <f>_xlfn.CONCAT(V515, "_", T515)</f>
        <v>wand_ai_330_EV</v>
      </c>
      <c r="Z515" s="9" t="str">
        <f>IF(ISBLANK(X515), W515, X515)</f>
        <v>wand_ai_330_EV</v>
      </c>
    </row>
    <row r="516" spans="1:26">
      <c r="A516" s="9" t="s">
        <v>194</v>
      </c>
      <c r="B516" s="9" t="s">
        <v>1895</v>
      </c>
      <c r="C516" s="9">
        <v>6</v>
      </c>
      <c r="D516" s="9">
        <v>12</v>
      </c>
      <c r="E516" s="9" t="str">
        <f>_xlfn.CONCAT(B516, RIGHT(_xlfn.CONCAT("0", D516), 2))</f>
        <v>BZ-XH12</v>
      </c>
      <c r="F516" s="9" t="s">
        <v>1487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>
        <f>MATCH($A516, 'Spells By School'!E:E, 0)</f>
        <v>73</v>
      </c>
      <c r="O516" s="9" t="e">
        <f>MATCH($A516, 'Spells By School'!F:F, 0)</f>
        <v>#N/A</v>
      </c>
      <c r="P516" s="9" t="e">
        <f ca="1">MATCH($A516, 'Spells By School'!G:G, 0)</f>
        <v>#N/A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>IF(ISNA($J516), IF(ISNA($K516), IF(ISNA($L516), IF(ISNA($M516), IF(ISNA($N516), IF(ISNA($O516), IF(ISNA($P516), IF(ISNA($Q516), IF(ISNA($R516), "###error###", R$1),Q$1),P$1),O$1),N$1),M$1),L$1),K$1),J$1)</f>
        <v>Invocation</v>
      </c>
      <c r="T516" s="9" t="str">
        <f>IF(ISNA($J516), IF(ISNA($K516), IF(ISNA($L516), IF(ISNA($M516), IF(ISNA($N516), IF(ISNA($O516), IF(ISNA($P516), IF(ISNA($Q516), IF(ISNA($R516), "###error###", "WM"),"IL"),"NE"),"EN"),"EV"),"TR"),"DI"),"CO"),"AB")</f>
        <v>EV</v>
      </c>
      <c r="U516" s="9">
        <f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34</v>
      </c>
      <c r="V516" s="9" t="str">
        <f>INDEX('Wand Mapping'!K:K, U516)</f>
        <v>wand_ai_320</v>
      </c>
      <c r="W516" s="9" t="str">
        <f>_xlfn.CONCAT(V516, "_", T516)</f>
        <v>wand_ai_320_EV</v>
      </c>
      <c r="Z516" s="9" t="str">
        <f>IF(ISBLANK(X516), W516, X516)</f>
        <v>wand_ai_320_EV</v>
      </c>
    </row>
    <row r="517" spans="1:26">
      <c r="A517" s="9" t="s">
        <v>101</v>
      </c>
      <c r="B517" s="9" t="s">
        <v>1896</v>
      </c>
      <c r="C517" s="9">
        <v>7</v>
      </c>
      <c r="D517" s="9">
        <v>14</v>
      </c>
      <c r="E517" s="9" t="str">
        <f>_xlfn.CONCAT(B517, RIGHT(_xlfn.CONCAT("0", D517), 2))</f>
        <v>BZ-XI14</v>
      </c>
      <c r="F517" s="9" t="s">
        <v>1488</v>
      </c>
      <c r="G517" s="9" t="s">
        <v>655</v>
      </c>
      <c r="H517" s="9" t="s">
        <v>656</v>
      </c>
      <c r="J517" s="9" t="e">
        <f>MATCH($A517, 'Spells By School'!A:A, 0)</f>
        <v>#N/A</v>
      </c>
      <c r="K517" s="9" t="e">
        <f>MATCH($A517, 'Spells By School'!B:B, 0)</f>
        <v>#N/A</v>
      </c>
      <c r="L517" s="9" t="e">
        <f>MATCH($A517, 'Spells By School'!C:C, 0)</f>
        <v>#N/A</v>
      </c>
      <c r="M517" s="9" t="e">
        <f>MATCH($A517, 'Spells By School'!D:D, 0)</f>
        <v>#N/A</v>
      </c>
      <c r="N517" s="9">
        <f>MATCH($A517, 'Spells By School'!E:E, 0)</f>
        <v>2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Invocation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EV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18</v>
      </c>
      <c r="V517" s="9" t="str">
        <f>INDEX('Wand Mapping'!K:K, U517)</f>
        <v>wand_ai_160</v>
      </c>
      <c r="W517" s="9" t="str">
        <f>_xlfn.CONCAT(V517, "_", T517)</f>
        <v>wand_ai_160_EV</v>
      </c>
      <c r="Z517" s="9" t="str">
        <f>IF(ISBLANK(X517), W517, X517)</f>
        <v>wand_ai_160_EV</v>
      </c>
    </row>
    <row r="518" spans="1:26">
      <c r="A518" s="9" t="s">
        <v>443</v>
      </c>
      <c r="B518" s="9" t="s">
        <v>1897</v>
      </c>
      <c r="C518" s="9">
        <v>7</v>
      </c>
      <c r="D518" s="9">
        <v>14</v>
      </c>
      <c r="E518" s="9" t="str">
        <f>_xlfn.CONCAT(B518, RIGHT(_xlfn.CONCAT("0", D518), 2))</f>
        <v>BZ-XJ14</v>
      </c>
      <c r="F518" s="9" t="s">
        <v>1489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>
        <f>MATCH($A518, 'Spells By School'!D:D, 0)</f>
        <v>81</v>
      </c>
      <c r="N518" s="9" t="e">
        <f>MATCH($A518, 'Spells By School'!E:E, 0)</f>
        <v>#N/A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Transmutation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TR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72</v>
      </c>
      <c r="V518" s="9" t="str">
        <f>INDEX('Wand Mapping'!K:K, U518)</f>
        <v>wand_ai_700</v>
      </c>
      <c r="W518" s="9" t="str">
        <f>_xlfn.CONCAT(V518, "_", T518)</f>
        <v>wand_ai_700_TR</v>
      </c>
      <c r="Z518" s="9" t="str">
        <f>IF(ISBLANK(X518), W518, X518)</f>
        <v>wand_ai_700_TR</v>
      </c>
    </row>
    <row r="519" spans="1:26">
      <c r="A519" s="9" t="s">
        <v>180</v>
      </c>
      <c r="B519" s="9" t="s">
        <v>1898</v>
      </c>
      <c r="C519" s="9">
        <v>7</v>
      </c>
      <c r="D519" s="9">
        <v>14</v>
      </c>
      <c r="E519" s="9" t="str">
        <f>_xlfn.CONCAT(B519, RIGHT(_xlfn.CONCAT("0", D519), 2))</f>
        <v>BZ-XK14</v>
      </c>
      <c r="F519" s="9" t="s">
        <v>1490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53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32</v>
      </c>
      <c r="V519" s="9" t="str">
        <f>INDEX('Wand Mapping'!K:K, U519)</f>
        <v>wand_ai_300</v>
      </c>
      <c r="W519" s="9" t="str">
        <f>_xlfn.CONCAT(V519, "_", T519)</f>
        <v>wand_ai_300_CO</v>
      </c>
      <c r="Z519" s="9" t="str">
        <f>IF(ISBLANK(X519), W519, X519)</f>
        <v>wand_ai_300_CO</v>
      </c>
    </row>
    <row r="520" spans="1:26">
      <c r="A520" s="9" t="s">
        <v>1494</v>
      </c>
      <c r="B520" s="9" t="s">
        <v>1899</v>
      </c>
      <c r="C520" s="9">
        <v>7</v>
      </c>
      <c r="D520" s="9">
        <v>14</v>
      </c>
      <c r="E520" s="9" t="str">
        <f>_xlfn.CONCAT(B520, RIGHT(_xlfn.CONCAT("0", D520), 2))</f>
        <v>BZ-XL14</v>
      </c>
      <c r="F520" s="9" t="s">
        <v>1491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>
        <f>MATCH($A520, 'Spells By School'!E:E, 0)</f>
        <v>85</v>
      </c>
      <c r="O520" s="9" t="e">
        <f>MATCH($A520, 'Spells By School'!F:F, 0)</f>
        <v>#N/A</v>
      </c>
      <c r="P520" s="9" t="e">
        <f ca="1">MATCH($A520, 'Spells By School'!G:G, 0)</f>
        <v>#N/A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>IF(ISNA($J520), IF(ISNA($K520), IF(ISNA($L520), IF(ISNA($M520), IF(ISNA($N520), IF(ISNA($O520), IF(ISNA($P520), IF(ISNA($Q520), IF(ISNA($R520), "###error###", R$1),Q$1),P$1),O$1),N$1),M$1),L$1),K$1),J$1)</f>
        <v>Invocation</v>
      </c>
      <c r="T520" s="9" t="str">
        <f>IF(ISNA($J520), IF(ISNA($K520), IF(ISNA($L520), IF(ISNA($M520), IF(ISNA($N520), IF(ISNA($O520), IF(ISNA($P520), IF(ISNA($Q520), IF(ISNA($R520), "###error###", "WM"),"IL"),"NE"),"EN"),"EV"),"TR"),"DI"),"CO"),"AB")</f>
        <v>EV</v>
      </c>
      <c r="U520" s="9" t="e">
        <f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#N/A</v>
      </c>
      <c r="V520" s="9" t="e">
        <f>INDEX('Wand Mapping'!K:K, U520)</f>
        <v>#N/A</v>
      </c>
      <c r="W520" s="9" t="e">
        <f>_xlfn.CONCAT(V520, "_", T520)</f>
        <v>#N/A</v>
      </c>
      <c r="X520" s="6" t="s">
        <v>1956</v>
      </c>
      <c r="Z520" s="9" t="str">
        <f>IF(ISBLANK(X520), W520, X520)</f>
        <v>wand_ai_520_EV</v>
      </c>
    </row>
    <row r="521" spans="1:26">
      <c r="A521" s="9" t="s">
        <v>437</v>
      </c>
      <c r="B521" s="9" t="s">
        <v>1900</v>
      </c>
      <c r="C521" s="9">
        <v>7</v>
      </c>
      <c r="D521" s="9">
        <v>14</v>
      </c>
      <c r="E521" s="9" t="str">
        <f>_xlfn.CONCAT(B521, RIGHT(_xlfn.CONCAT("0", D521), 2))</f>
        <v>BZ-XM14</v>
      </c>
      <c r="F521" s="9" t="s">
        <v>1492</v>
      </c>
      <c r="G521" s="9" t="s">
        <v>655</v>
      </c>
      <c r="H521" s="9" t="s">
        <v>656</v>
      </c>
      <c r="J521" s="9" t="e">
        <f>MATCH($A521, 'Spells By School'!A:A, 0)</f>
        <v>#N/A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>
        <f>MATCH($A521, 'Spells By School'!E:E, 0)</f>
        <v>47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Invocation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EV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71</v>
      </c>
      <c r="V521" s="9" t="str">
        <f>INDEX('Wand Mapping'!K:K, U521)</f>
        <v>wand_ai_690</v>
      </c>
      <c r="W521" s="9" t="str">
        <f>_xlfn.CONCAT(V521, "_", T521)</f>
        <v>wand_ai_690_EV</v>
      </c>
      <c r="Z521" s="9" t="str">
        <f>IF(ISBLANK(X521), W521, X521)</f>
        <v>wand_ai_690_EV</v>
      </c>
    </row>
    <row r="522" spans="1:26">
      <c r="A522" s="9" t="s">
        <v>514</v>
      </c>
      <c r="B522" s="9" t="s">
        <v>1901</v>
      </c>
      <c r="C522" s="9">
        <v>7</v>
      </c>
      <c r="D522" s="9">
        <v>14</v>
      </c>
      <c r="E522" s="9" t="str">
        <f>_xlfn.CONCAT(B522, RIGHT(_xlfn.CONCAT("0", D522), 2))</f>
        <v>BZ-XN14</v>
      </c>
      <c r="F522" s="9" t="s">
        <v>1493</v>
      </c>
      <c r="G522" s="9" t="s">
        <v>655</v>
      </c>
      <c r="H522" s="9" t="s">
        <v>656</v>
      </c>
      <c r="J522" s="9">
        <f>MATCH($A522, 'Spells By School'!A:A, 0)</f>
        <v>65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 t="e">
        <f>MATCH($A522, 'Spells By School'!E:E, 0)</f>
        <v>#N/A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Abjuration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AB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83</v>
      </c>
      <c r="V522" s="9" t="str">
        <f>INDEX('Wand Mapping'!K:K, U522)</f>
        <v>wand_ai_810</v>
      </c>
      <c r="W522" s="9" t="str">
        <f>_xlfn.CONCAT(V522, "_", T522)</f>
        <v>wand_ai_810_AB</v>
      </c>
      <c r="Z522" s="9" t="str">
        <f>IF(ISBLANK(X522), W522, X522)</f>
        <v>wand_ai_810_AB</v>
      </c>
    </row>
    <row r="523" spans="1:26">
      <c r="A523" s="9" t="s">
        <v>271</v>
      </c>
      <c r="B523" s="9" t="s">
        <v>1903</v>
      </c>
      <c r="C523" s="9">
        <v>7</v>
      </c>
      <c r="D523" s="9">
        <v>14</v>
      </c>
      <c r="E523" s="9" t="str">
        <f>_xlfn.CONCAT(B523, RIGHT(_xlfn.CONCAT("0", D523), 2))</f>
        <v>BZ-XP14</v>
      </c>
      <c r="F523" s="9" t="s">
        <v>1496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 t="e">
        <f>MATCH($A523, 'Spells By School'!D:D, 0)</f>
        <v>#N/A</v>
      </c>
      <c r="N523" s="9" t="e">
        <f>MATCH($A523, 'Spells By School'!E:E, 0)</f>
        <v>#N/A</v>
      </c>
      <c r="O523" s="9" t="e">
        <f>MATCH($A523, 'Spells By School'!F:F, 0)</f>
        <v>#N/A</v>
      </c>
      <c r="P523" s="9">
        <f ca="1">MATCH($A523, 'Spells By School'!G:G, 0)</f>
        <v>68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 ca="1">IF(ISNA($J523), IF(ISNA($K523), IF(ISNA($L523), IF(ISNA($M523), IF(ISNA($N523), IF(ISNA($O523), IF(ISNA($P523), IF(ISNA($Q523), IF(ISNA($R523), "###error###", R$1),Q$1),P$1),O$1),N$1),M$1),L$1),K$1),J$1)</f>
        <v>Necromancy</v>
      </c>
      <c r="T523" s="9" t="str">
        <f ca="1">IF(ISNA($J523), IF(ISNA($K523), IF(ISNA($L523), IF(ISNA($M523), IF(ISNA($N523), IF(ISNA($O523), IF(ISNA($P523), IF(ISNA($Q523), IF(ISNA($R523), "###error###", "WM"),"IL"),"NE"),"EN"),"EV"),"TR"),"DI"),"CO"),"AB")</f>
        <v>NE</v>
      </c>
      <c r="U523" s="9">
        <f ca="1"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45</v>
      </c>
      <c r="V523" s="9" t="str">
        <f ca="1">INDEX('Wand Mapping'!K:K, U523)</f>
        <v>wand_ai_430</v>
      </c>
      <c r="W523" s="9" t="str">
        <f ca="1">_xlfn.CONCAT(V523, "_", T523)</f>
        <v>wand_ai_430_NE</v>
      </c>
      <c r="Z523" s="9" t="str">
        <f ca="1">IF(ISBLANK(X523), W523, X523)</f>
        <v>wand_ai_430_NE</v>
      </c>
    </row>
    <row r="524" spans="1:26">
      <c r="A524" s="9" t="s">
        <v>448</v>
      </c>
      <c r="B524" s="9" t="s">
        <v>1904</v>
      </c>
      <c r="C524" s="9">
        <v>7</v>
      </c>
      <c r="D524" s="9">
        <v>14</v>
      </c>
      <c r="E524" s="9" t="str">
        <f>_xlfn.CONCAT(B524, RIGHT(_xlfn.CONCAT("0", D524), 2))</f>
        <v>BZ-XQ14</v>
      </c>
      <c r="F524" s="9" t="s">
        <v>1497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90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73</v>
      </c>
      <c r="V524" s="9" t="str">
        <f>INDEX('Wand Mapping'!K:K, U524)</f>
        <v>wand_ai_710</v>
      </c>
      <c r="W524" s="9" t="str">
        <f>_xlfn.CONCAT(V524, "_", T524)</f>
        <v>wand_ai_710_CO</v>
      </c>
      <c r="Z524" s="9" t="str">
        <f>IF(ISBLANK(X524), W524, X524)</f>
        <v>wand_ai_710_CO</v>
      </c>
    </row>
    <row r="525" spans="1:26">
      <c r="A525" s="9" t="s">
        <v>321</v>
      </c>
      <c r="B525" s="9" t="s">
        <v>1905</v>
      </c>
      <c r="C525" s="9">
        <v>7</v>
      </c>
      <c r="D525" s="9">
        <v>14</v>
      </c>
      <c r="E525" s="9" t="str">
        <f>_xlfn.CONCAT(B525, RIGHT(_xlfn.CONCAT("0", D525), 2))</f>
        <v>BZ-XR14</v>
      </c>
      <c r="F525" s="9" t="s">
        <v>1498</v>
      </c>
      <c r="G525" s="9" t="s">
        <v>655</v>
      </c>
      <c r="H525" s="9" t="s">
        <v>656</v>
      </c>
      <c r="J525" s="9">
        <f>MATCH($A525, 'Spells By School'!A:A, 0)</f>
        <v>25</v>
      </c>
      <c r="K525" s="9" t="e">
        <f>MATCH($A525, 'Spells By School'!B:B, 0)</f>
        <v>#N/A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Abjuration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AB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53</v>
      </c>
      <c r="V525" s="9" t="str">
        <f>INDEX('Wand Mapping'!K:K, U525)</f>
        <v>wand_ai_510</v>
      </c>
      <c r="W525" s="9" t="str">
        <f>_xlfn.CONCAT(V525, "_", T525)</f>
        <v>wand_ai_510_AB</v>
      </c>
      <c r="Z525" s="9" t="str">
        <f>IF(ISBLANK(X525), W525, X525)</f>
        <v>wand_ai_510_AB</v>
      </c>
    </row>
    <row r="526" spans="1:26">
      <c r="A526" s="9" t="s">
        <v>439</v>
      </c>
      <c r="B526" s="9" t="s">
        <v>1906</v>
      </c>
      <c r="C526" s="9">
        <v>7</v>
      </c>
      <c r="D526" s="9">
        <v>14</v>
      </c>
      <c r="E526" s="9" t="str">
        <f>_xlfn.CONCAT(B526, RIGHT(_xlfn.CONCAT("0", D526), 2))</f>
        <v>BZ-XS14</v>
      </c>
      <c r="F526" s="9" t="s">
        <v>1499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 t="e">
        <f>MATCH($A526, 'Spells By School'!D:D, 0)</f>
        <v>#N/A</v>
      </c>
      <c r="N526" s="9" t="e">
        <f>MATCH($A526, 'Spells By School'!E:E, 0)</f>
        <v>#N/A</v>
      </c>
      <c r="O526" s="9" t="e">
        <f>MATCH($A526, 'Spells By School'!F:F, 0)</f>
        <v>#N/A</v>
      </c>
      <c r="P526" s="9">
        <f ca="1">MATCH($A526, 'Spells By School'!G:G, 0)</f>
        <v>26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 ca="1">IF(ISNA($J526), IF(ISNA($K526), IF(ISNA($L526), IF(ISNA($M526), IF(ISNA($N526), IF(ISNA($O526), IF(ISNA($P526), IF(ISNA($Q526), IF(ISNA($R526), "###error###", R$1),Q$1),P$1),O$1),N$1),M$1),L$1),K$1),J$1)</f>
        <v>Necromancy</v>
      </c>
      <c r="T526" s="9" t="str">
        <f ca="1">IF(ISNA($J526), IF(ISNA($K526), IF(ISNA($L526), IF(ISNA($M526), IF(ISNA($N526), IF(ISNA($O526), IF(ISNA($P526), IF(ISNA($Q526), IF(ISNA($R526), "###error###", "WM"),"IL"),"NE"),"EN"),"EV"),"TR"),"DI"),"CO"),"AB")</f>
        <v>NE</v>
      </c>
      <c r="U526" s="9">
        <f ca="1"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71</v>
      </c>
      <c r="V526" s="9" t="str">
        <f ca="1">INDEX('Wand Mapping'!K:K, U526)</f>
        <v>wand_ai_690</v>
      </c>
      <c r="W526" s="9" t="str">
        <f ca="1">_xlfn.CONCAT(V526, "_", T526)</f>
        <v>wand_ai_690_NE</v>
      </c>
      <c r="Z526" s="9" t="str">
        <f ca="1">IF(ISBLANK(X526), W526, X526)</f>
        <v>wand_ai_690_NE</v>
      </c>
    </row>
    <row r="527" spans="1:26">
      <c r="A527" s="9" t="s">
        <v>122</v>
      </c>
      <c r="B527" s="9" t="s">
        <v>1907</v>
      </c>
      <c r="C527" s="9">
        <v>7</v>
      </c>
      <c r="D527" s="9">
        <v>14</v>
      </c>
      <c r="E527" s="9" t="str">
        <f>_xlfn.CONCAT(B527, RIGHT(_xlfn.CONCAT("0", D527), 2))</f>
        <v>BZ-XT14</v>
      </c>
      <c r="F527" s="9" t="s">
        <v>1500</v>
      </c>
      <c r="G527" s="9" t="s">
        <v>655</v>
      </c>
      <c r="H527" s="9" t="s">
        <v>656</v>
      </c>
      <c r="J527" s="9" t="e">
        <f>MATCH($A527, 'Spells By School'!A:A, 0)</f>
        <v>#N/A</v>
      </c>
      <c r="K527" s="9">
        <f>MATCH($A527, 'Spells By School'!B:B, 0)</f>
        <v>40</v>
      </c>
      <c r="L527" s="9" t="e">
        <f>MATCH($A527, 'Spells By School'!C:C, 0)</f>
        <v>#N/A</v>
      </c>
      <c r="M527" s="9" t="e">
        <f>MATCH($A527, 'Spells By School'!D:D, 0)</f>
        <v>#N/A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Conjuration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CO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22</v>
      </c>
      <c r="V527" s="9" t="str">
        <f>INDEX('Wand Mapping'!K:K, U527)</f>
        <v>wand_ai_200</v>
      </c>
      <c r="W527" s="9" t="str">
        <f>_xlfn.CONCAT(V527, "_", T527)</f>
        <v>wand_ai_200_CO</v>
      </c>
      <c r="Z527" s="9" t="str">
        <f>IF(ISBLANK(X527), W527, X527)</f>
        <v>wand_ai_200_CO</v>
      </c>
    </row>
    <row r="528" spans="1:26">
      <c r="A528" s="9" t="s">
        <v>96</v>
      </c>
      <c r="B528" s="9" t="s">
        <v>1908</v>
      </c>
      <c r="C528" s="9">
        <v>7</v>
      </c>
      <c r="D528" s="9">
        <v>14</v>
      </c>
      <c r="E528" s="9" t="str">
        <f>_xlfn.CONCAT(B528, RIGHT(_xlfn.CONCAT("0", D528), 2))</f>
        <v>BZ-XU14</v>
      </c>
      <c r="F528" s="9" t="s">
        <v>1501</v>
      </c>
      <c r="G528" s="9" t="s">
        <v>655</v>
      </c>
      <c r="H528" s="9" t="s">
        <v>656</v>
      </c>
      <c r="J528" s="9" t="e">
        <f>MATCH($A528, 'Spells By School'!A:A, 0)</f>
        <v>#N/A</v>
      </c>
      <c r="K528" s="9" t="e">
        <f>MATCH($A528, 'Spells By School'!B:B, 0)</f>
        <v>#N/A</v>
      </c>
      <c r="L528" s="9" t="e">
        <f>MATCH($A528, 'Spells By School'!C:C, 0)</f>
        <v>#N/A</v>
      </c>
      <c r="M528" s="9" t="e">
        <f>MATCH($A528, 'Spells By School'!D:D, 0)</f>
        <v>#N/A</v>
      </c>
      <c r="N528" s="9">
        <f>MATCH($A528, 'Spells By School'!E:E, 0)</f>
        <v>54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Invocation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EV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17</v>
      </c>
      <c r="V528" s="9" t="str">
        <f>INDEX('Wand Mapping'!K:K, U528)</f>
        <v>wand_ai_150</v>
      </c>
      <c r="W528" s="9" t="str">
        <f>_xlfn.CONCAT(V528, "_", T528)</f>
        <v>wand_ai_150_EV</v>
      </c>
      <c r="Z528" s="9" t="str">
        <f>IF(ISBLANK(X528), W528, X528)</f>
        <v>wand_ai_150_EV</v>
      </c>
    </row>
    <row r="529" spans="1:51">
      <c r="A529" s="9" t="s">
        <v>633</v>
      </c>
      <c r="B529" s="9" t="s">
        <v>1909</v>
      </c>
      <c r="C529" s="9">
        <v>7</v>
      </c>
      <c r="D529" s="9">
        <v>14</v>
      </c>
      <c r="E529" s="9" t="str">
        <f>_xlfn.CONCAT(B529, RIGHT(_xlfn.CONCAT("0", D529), 2))</f>
        <v>BZ-XV14</v>
      </c>
      <c r="F529" s="9" t="s">
        <v>1502</v>
      </c>
      <c r="G529" s="9" t="s">
        <v>655</v>
      </c>
      <c r="H529" s="9" t="s">
        <v>656</v>
      </c>
      <c r="J529" s="9" t="e">
        <f>MATCH($A529, 'Spells By School'!A:A, 0)</f>
        <v>#N/A</v>
      </c>
      <c r="K529" s="9">
        <f>MATCH($A529, 'Spells By School'!B:B, 0)</f>
        <v>71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 t="e">
        <f ca="1">MATCH($A529, 'Spells By School'!G:G, 0)</f>
        <v>#N/A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>IF(ISNA($J529), IF(ISNA($K529), IF(ISNA($L529), IF(ISNA($M529), IF(ISNA($N529), IF(ISNA($O529), IF(ISNA($P529), IF(ISNA($Q529), IF(ISNA($R529), "###error###", R$1),Q$1),P$1),O$1),N$1),M$1),L$1),K$1),J$1)</f>
        <v>Conjuration</v>
      </c>
      <c r="T529" s="9" t="str">
        <f>IF(ISNA($J529), IF(ISNA($K529), IF(ISNA($L529), IF(ISNA($M529), IF(ISNA($N529), IF(ISNA($O529), IF(ISNA($P529), IF(ISNA($Q529), IF(ISNA($R529), "###error###", "WM"),"IL"),"NE"),"EN"),"EV"),"TR"),"DI"),"CO"),"AB")</f>
        <v>CO</v>
      </c>
      <c r="U529" s="9">
        <f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101</v>
      </c>
      <c r="V529" s="9" t="str">
        <f>INDEX('Wand Mapping'!K:K, U529)</f>
        <v>wand_ai_990</v>
      </c>
      <c r="W529" s="9" t="str">
        <f>_xlfn.CONCAT(V529, "_", T529)</f>
        <v>wand_ai_990_CO</v>
      </c>
      <c r="Z529" s="9" t="str">
        <f>IF(ISBLANK(X529), W529, X529)</f>
        <v>wand_ai_990_CO</v>
      </c>
    </row>
    <row r="530" spans="1:51">
      <c r="A530" s="9" t="s">
        <v>630</v>
      </c>
      <c r="B530" s="9" t="s">
        <v>1910</v>
      </c>
      <c r="C530" s="9">
        <v>7</v>
      </c>
      <c r="D530" s="9">
        <v>14</v>
      </c>
      <c r="E530" s="9" t="str">
        <f>_xlfn.CONCAT(B530, RIGHT(_xlfn.CONCAT("0", D530), 2))</f>
        <v>BZ-XW14</v>
      </c>
      <c r="F530" s="9" t="s">
        <v>1503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 t="e">
        <f>MATCH($A530, 'Spells By School'!E:E, 0)</f>
        <v>#N/A</v>
      </c>
      <c r="O530" s="9" t="e">
        <f>MATCH($A530, 'Spells By School'!F:F, 0)</f>
        <v>#N/A</v>
      </c>
      <c r="P530" s="9">
        <f ca="1">MATCH($A530, 'Spells By School'!G:G, 0)</f>
        <v>78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 ca="1">IF(ISNA($J530), IF(ISNA($K530), IF(ISNA($L530), IF(ISNA($M530), IF(ISNA($N530), IF(ISNA($O530), IF(ISNA($P530), IF(ISNA($Q530), IF(ISNA($R530), "###error###", R$1),Q$1),P$1),O$1),N$1),M$1),L$1),K$1),J$1)</f>
        <v>Necromancy</v>
      </c>
      <c r="T530" s="9" t="str">
        <f ca="1">IF(ISNA($J530), IF(ISNA($K530), IF(ISNA($L530), IF(ISNA($M530), IF(ISNA($N530), IF(ISNA($O530), IF(ISNA($P530), IF(ISNA($Q530), IF(ISNA($R530), "###error###", "WM"),"IL"),"NE"),"EN"),"EV"),"TR"),"DI"),"CO"),"AB")</f>
        <v>NE</v>
      </c>
      <c r="U530" s="9">
        <f ca="1"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100</v>
      </c>
      <c r="V530" s="9" t="str">
        <f ca="1">INDEX('Wand Mapping'!K:K, U530)</f>
        <v>wand_ai_980</v>
      </c>
      <c r="W530" s="9" t="str">
        <f ca="1">_xlfn.CONCAT(V530, "_", T530)</f>
        <v>wand_ai_980_NE</v>
      </c>
      <c r="Z530" s="9" t="str">
        <f ca="1">IF(ISBLANK(X530), W530, X530)</f>
        <v>wand_ai_980_NE</v>
      </c>
    </row>
    <row r="531" spans="1:51">
      <c r="A531" s="9" t="s">
        <v>210</v>
      </c>
      <c r="B531" s="9" t="s">
        <v>1911</v>
      </c>
      <c r="C531" s="9">
        <v>8</v>
      </c>
      <c r="D531" s="9">
        <v>16</v>
      </c>
      <c r="E531" s="9" t="str">
        <f>_xlfn.CONCAT(B531, RIGHT(_xlfn.CONCAT("0", D531), 2))</f>
        <v>BZ-XX16</v>
      </c>
      <c r="F531" s="9" t="s">
        <v>1504</v>
      </c>
      <c r="G531" s="9" t="s">
        <v>655</v>
      </c>
      <c r="H531" s="9" t="s">
        <v>656</v>
      </c>
      <c r="J531" s="9">
        <f>MATCH($A531, 'Spells By School'!A:A, 0)</f>
        <v>31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 t="e">
        <f>MATCH($A531, 'Spells By School'!E:E, 0)</f>
        <v>#N/A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Abjuration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AB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37</v>
      </c>
      <c r="V531" s="9" t="str">
        <f>INDEX('Wand Mapping'!K:K, U531)</f>
        <v>wand_ai_350</v>
      </c>
      <c r="W531" s="9" t="str">
        <f>_xlfn.CONCAT(V531, "_", T531)</f>
        <v>wand_ai_350_AB</v>
      </c>
      <c r="Z531" s="9" t="str">
        <f>IF(ISBLANK(X531), W531, X531)</f>
        <v>wand_ai_350_AB</v>
      </c>
    </row>
    <row r="532" spans="1:51">
      <c r="A532" s="9" t="s">
        <v>511</v>
      </c>
      <c r="B532" s="9" t="s">
        <v>1912</v>
      </c>
      <c r="C532" s="9">
        <v>8</v>
      </c>
      <c r="D532" s="9">
        <v>16</v>
      </c>
      <c r="E532" s="9" t="str">
        <f>_xlfn.CONCAT(B532, RIGHT(_xlfn.CONCAT("0", D532), 2))</f>
        <v>BZ-XY16</v>
      </c>
      <c r="F532" s="9" t="s">
        <v>1505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35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82</v>
      </c>
      <c r="V532" s="9" t="str">
        <f>INDEX('Wand Mapping'!K:K, U532)</f>
        <v>wand_ai_800</v>
      </c>
      <c r="W532" s="9" t="str">
        <f>_xlfn.CONCAT(V532, "_", T532)</f>
        <v>wand_ai_800_EV</v>
      </c>
      <c r="Z532" s="9" t="str">
        <f>IF(ISBLANK(X532), W532, X532)</f>
        <v>wand_ai_800_EV</v>
      </c>
    </row>
    <row r="533" spans="1:51">
      <c r="A533" s="9" t="s">
        <v>613</v>
      </c>
      <c r="B533" s="9" t="s">
        <v>1913</v>
      </c>
      <c r="C533" s="9">
        <v>8</v>
      </c>
      <c r="D533" s="9">
        <v>16</v>
      </c>
      <c r="E533" s="9" t="str">
        <f>_xlfn.CONCAT(B533, RIGHT(_xlfn.CONCAT("0", D533), 2))</f>
        <v>BZ-XZ16</v>
      </c>
      <c r="F533" s="9" t="s">
        <v>1506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41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98</v>
      </c>
      <c r="V533" s="9" t="str">
        <f>INDEX('Wand Mapping'!K:K, U533)</f>
        <v>wand_ai_960</v>
      </c>
      <c r="W533" s="9" t="str">
        <f>_xlfn.CONCAT(V533, "_", T533)</f>
        <v>wand_ai_960_TR</v>
      </c>
      <c r="Z533" s="9" t="str">
        <f>IF(ISBLANK(X533), W533, X533)</f>
        <v>wand_ai_960_TR</v>
      </c>
    </row>
    <row r="534" spans="1:51">
      <c r="A534" s="9" t="s">
        <v>575</v>
      </c>
      <c r="B534" s="9" t="s">
        <v>1914</v>
      </c>
      <c r="C534" s="9">
        <v>8</v>
      </c>
      <c r="D534" s="9">
        <v>16</v>
      </c>
      <c r="E534" s="9" t="str">
        <f>_xlfn.CONCAT(B534, RIGHT(_xlfn.CONCAT("0", D534), 2))</f>
        <v>BZ-Y_16</v>
      </c>
      <c r="F534" s="9" t="s">
        <v>1507</v>
      </c>
      <c r="G534" s="9" t="s">
        <v>655</v>
      </c>
      <c r="H534" s="9" t="s">
        <v>656</v>
      </c>
      <c r="J534" s="9" t="e">
        <f>MATCH($A534, 'Spells By School'!A:A, 0)</f>
        <v>#N/A</v>
      </c>
      <c r="K534" s="9">
        <f>MATCH($A534, 'Spells By School'!B:B, 0)</f>
        <v>54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 t="e">
        <f ca="1">MATCH($A534, 'Spells By School'!G:G, 0)</f>
        <v>#N/A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>IF(ISNA($J534), IF(ISNA($K534), IF(ISNA($L534), IF(ISNA($M534), IF(ISNA($N534), IF(ISNA($O534), IF(ISNA($P534), IF(ISNA($Q534), IF(ISNA($R534), "###error###", R$1),Q$1),P$1),O$1),N$1),M$1),L$1),K$1),J$1)</f>
        <v>Conjuration</v>
      </c>
      <c r="T534" s="9" t="str">
        <f>IF(ISNA($J534), IF(ISNA($K534), IF(ISNA($L534), IF(ISNA($M534), IF(ISNA($N534), IF(ISNA($O534), IF(ISNA($P534), IF(ISNA($Q534), IF(ISNA($R534), "###error###", "WM"),"IL"),"NE"),"EN"),"EV"),"TR"),"DI"),"CO"),"AB")</f>
        <v>CO</v>
      </c>
      <c r="U534" s="9">
        <f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92</v>
      </c>
      <c r="V534" s="9" t="str">
        <f>INDEX('Wand Mapping'!K:K, U534)</f>
        <v>wand_ai_900</v>
      </c>
      <c r="W534" s="9" t="str">
        <f>_xlfn.CONCAT(V534, "_", T534)</f>
        <v>wand_ai_900_CO</v>
      </c>
      <c r="Z534" s="9" t="str">
        <f>IF(ISBLANK(X534), W534, X534)</f>
        <v>wand_ai_900_CO</v>
      </c>
    </row>
    <row r="535" spans="1:51">
      <c r="A535" s="9" t="s">
        <v>158</v>
      </c>
      <c r="B535" s="9" t="s">
        <v>1915</v>
      </c>
      <c r="C535" s="9">
        <v>9</v>
      </c>
      <c r="D535" s="9">
        <v>18</v>
      </c>
      <c r="E535" s="9" t="str">
        <f>_xlfn.CONCAT(B535, RIGHT(_xlfn.CONCAT("0", D535), 2))</f>
        <v>BZ-Y018</v>
      </c>
      <c r="F535" s="9" t="s">
        <v>1508</v>
      </c>
      <c r="G535" s="9" t="s">
        <v>655</v>
      </c>
      <c r="H535" s="9" t="s">
        <v>656</v>
      </c>
      <c r="J535" s="9" t="e">
        <f>MATCH($A535, 'Spells By School'!A:A, 0)</f>
        <v>#N/A</v>
      </c>
      <c r="K535" s="9">
        <f>MATCH($A535, 'Spells By School'!B:B, 0)</f>
        <v>55</v>
      </c>
      <c r="L535" s="9" t="e">
        <f>MATCH($A535, 'Spells By School'!C:C, 0)</f>
        <v>#N/A</v>
      </c>
      <c r="M535" s="9" t="e">
        <f>MATCH($A535, 'Spells By School'!D:D, 0)</f>
        <v>#N/A</v>
      </c>
      <c r="N535" s="9" t="e">
        <f>MATCH($A535, 'Spells By School'!E:E, 0)</f>
        <v>#N/A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Conjuration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CO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28</v>
      </c>
      <c r="V535" s="9" t="str">
        <f>INDEX('Wand Mapping'!K:K, U535)</f>
        <v>wand_ai_260</v>
      </c>
      <c r="W535" s="9" t="str">
        <f>_xlfn.CONCAT(V535, "_", T535)</f>
        <v>wand_ai_260_CO</v>
      </c>
      <c r="Z535" s="9" t="str">
        <f>IF(ISBLANK(X535), W535, X535)</f>
        <v>wand_ai_260_CO</v>
      </c>
    </row>
    <row r="536" spans="1:51">
      <c r="A536" s="9" t="s">
        <v>276</v>
      </c>
      <c r="B536" s="9" t="s">
        <v>1916</v>
      </c>
      <c r="C536" s="9">
        <v>4</v>
      </c>
      <c r="D536" s="9">
        <v>7</v>
      </c>
      <c r="E536" s="9" t="str">
        <f>_xlfn.CONCAT(B536, RIGHT(_xlfn.CONCAT("0", D536), 2))</f>
        <v>BZ-Y107</v>
      </c>
      <c r="F536" s="9" t="s">
        <v>1510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54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46</v>
      </c>
      <c r="V536" s="9" t="str">
        <f>INDEX('Wand Mapping'!K:K, U536)</f>
        <v>wand_ai_440</v>
      </c>
      <c r="W536" s="9" t="str">
        <f>_xlfn.CONCAT(V536, "_", T536)</f>
        <v>wand_ai_440_TR</v>
      </c>
      <c r="Z536" s="9" t="str">
        <f>IF(ISBLANK(X536), W536, X536)</f>
        <v>wand_ai_440_TR</v>
      </c>
    </row>
    <row r="537" spans="1:51">
      <c r="A537" s="9" t="s">
        <v>584</v>
      </c>
      <c r="B537" s="9" t="s">
        <v>1917</v>
      </c>
      <c r="C537" s="9">
        <v>1</v>
      </c>
      <c r="D537" s="9">
        <v>1</v>
      </c>
      <c r="E537" s="9" t="str">
        <f>_xlfn.CONCAT(B537, RIGHT(_xlfn.CONCAT("0", D537), 2))</f>
        <v>BZ-Y201</v>
      </c>
      <c r="F537" s="9" t="s">
        <v>1416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>
        <f>MATCH($A537, 'Spells By School'!D:D, 0)</f>
        <v>25</v>
      </c>
      <c r="N537" s="9" t="e">
        <f>MATCH($A537, 'Spells By School'!E:E, 0)</f>
        <v>#N/A</v>
      </c>
      <c r="O537" s="9" t="e">
        <f>MATCH($A537, 'Spells By School'!F:F, 0)</f>
        <v>#N/A</v>
      </c>
      <c r="P537" s="9" t="e">
        <f ca="1">MATCH($A537, 'Spells By School'!G:G, 0)</f>
        <v>#N/A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>IF(ISNA($J537), IF(ISNA($K537), IF(ISNA($L537), IF(ISNA($M537), IF(ISNA($N537), IF(ISNA($O537), IF(ISNA($P537), IF(ISNA($Q537), IF(ISNA($R537), "###error###", R$1),Q$1),P$1),O$1),N$1),M$1),L$1),K$1),J$1)</f>
        <v>Transmutation</v>
      </c>
      <c r="T537" s="9" t="str">
        <f>IF(ISNA($J537), IF(ISNA($K537), IF(ISNA($L537), IF(ISNA($M537), IF(ISNA($N537), IF(ISNA($O537), IF(ISNA($P537), IF(ISNA($Q537), IF(ISNA($R537), "###error###", "WM"),"IL"),"NE"),"EN"),"EV"),"TR"),"DI"),"CO"),"AB")</f>
        <v>TR</v>
      </c>
      <c r="U537" s="9">
        <f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93</v>
      </c>
      <c r="V537" s="9" t="str">
        <f>INDEX('Wand Mapping'!K:K, U537)</f>
        <v>wand_ai_910</v>
      </c>
      <c r="W537" s="9" t="str">
        <f>_xlfn.CONCAT(V537, "_", T537)</f>
        <v>wand_ai_910_TR</v>
      </c>
      <c r="Z537" s="9" t="str">
        <f>IF(ISBLANK(X537), W537, X537)</f>
        <v>wand_ai_910_TR</v>
      </c>
      <c r="AA537" s="9" t="b">
        <v>1</v>
      </c>
      <c r="AD537" s="9" t="b">
        <v>1</v>
      </c>
      <c r="AH537" s="9" t="b">
        <v>1</v>
      </c>
      <c r="AI537" s="9" t="b">
        <v>1</v>
      </c>
      <c r="AJ537" s="9" t="b">
        <v>1</v>
      </c>
      <c r="AK537" s="9" t="b">
        <v>1</v>
      </c>
      <c r="AL537" s="9" t="b">
        <v>1</v>
      </c>
      <c r="AM537" s="9" t="b">
        <v>1</v>
      </c>
      <c r="AN537" s="9" t="b">
        <v>1</v>
      </c>
      <c r="AX537" s="56">
        <v>70061</v>
      </c>
      <c r="AY537" s="56">
        <v>70062</v>
      </c>
    </row>
    <row r="538" spans="1:51">
      <c r="A538" s="9" t="s">
        <v>211</v>
      </c>
      <c r="B538" s="9" t="s">
        <v>1918</v>
      </c>
      <c r="C538" s="9">
        <v>1</v>
      </c>
      <c r="D538" s="9">
        <v>1</v>
      </c>
      <c r="E538" s="9" t="str">
        <f>_xlfn.CONCAT(B538, RIGHT(_xlfn.CONCAT("0", D538), 2))</f>
        <v>BZ-Y301</v>
      </c>
      <c r="F538" s="9" t="s">
        <v>1417</v>
      </c>
      <c r="G538" s="9" t="s">
        <v>655</v>
      </c>
      <c r="H538" s="9" t="s">
        <v>656</v>
      </c>
      <c r="J538" s="9" t="e">
        <f>MATCH($A538, 'Spells By School'!A:A, 0)</f>
        <v>#N/A</v>
      </c>
      <c r="K538" s="9">
        <f>MATCH($A538, 'Spells By School'!B:B, 0)</f>
        <v>24</v>
      </c>
      <c r="L538" s="9" t="e">
        <f>MATCH($A538, 'Spells By School'!C:C, 0)</f>
        <v>#N/A</v>
      </c>
      <c r="M538" s="9" t="e">
        <f>MATCH($A538, 'Spells By School'!D:D, 0)</f>
        <v>#N/A</v>
      </c>
      <c r="N538" s="9" t="e">
        <f>MATCH($A538, 'Spells By School'!E:E, 0)</f>
        <v>#N/A</v>
      </c>
      <c r="O538" s="9" t="e">
        <f>MATCH($A538, 'Spells By School'!F:F, 0)</f>
        <v>#N/A</v>
      </c>
      <c r="P538" s="9" t="e">
        <f ca="1">MATCH($A538, 'Spells By School'!G:G, 0)</f>
        <v>#N/A</v>
      </c>
      <c r="Q538" s="9" t="e">
        <f>MATCH($A538, 'Spells By School'!H:H, 0)</f>
        <v>#N/A</v>
      </c>
      <c r="R538" s="9" t="e">
        <f>MATCH($A538, 'Spells By School'!I:I, 0)</f>
        <v>#N/A</v>
      </c>
      <c r="S538" s="9" t="str">
        <f>IF(ISNA($J538), IF(ISNA($K538), IF(ISNA($L538), IF(ISNA($M538), IF(ISNA($N538), IF(ISNA($O538), IF(ISNA($P538), IF(ISNA($Q538), IF(ISNA($R538), "###error###", R$1),Q$1),P$1),O$1),N$1),M$1),L$1),K$1),J$1)</f>
        <v>Conjuration</v>
      </c>
      <c r="T538" s="9" t="str">
        <f>IF(ISNA($J538), IF(ISNA($K538), IF(ISNA($L538), IF(ISNA($M538), IF(ISNA($N538), IF(ISNA($O538), IF(ISNA($P538), IF(ISNA($Q538), IF(ISNA($R538), "###error###", "WM"),"IL"),"NE"),"EN"),"EV"),"TR"),"DI"),"CO"),"AB")</f>
        <v>CO</v>
      </c>
      <c r="U538" s="9">
        <f>IF(ISNA($J538), IF(ISNA($K538), IF(ISNA($L538), IF(ISNA($M538), IF(ISNA($N538), IF(ISNA($O538), IF(ISNA($P538), IF(ISNA($Q538), IF(ISNA($R538), "###error###", MATCH(A538, 'Wand Mapping'!J:J,0)),MATCH(A538, 'Wand Mapping'!I:I,0)),MATCH(A538, 'Wand Mapping'!H:H,0)),MATCH(A538, 'Wand Mapping'!G:G,0)),MATCH(A538, 'Wand Mapping'!F:F,0)),MATCH(A538, 'Wand Mapping'!E:E,0)),MATCH(A538, 'Wand Mapping'!D:D,0)),MATCH(A538, 'Wand Mapping'!C:C,0)),MATCH(A538, 'Wand Mapping'!B:B,0))</f>
        <v>37</v>
      </c>
      <c r="V538" s="9" t="str">
        <f>INDEX('Wand Mapping'!K:K, U538)</f>
        <v>wand_ai_350</v>
      </c>
      <c r="W538" s="9" t="str">
        <f>_xlfn.CONCAT(V538, "_", T538)</f>
        <v>wand_ai_350_CO</v>
      </c>
      <c r="Z538" s="9" t="str">
        <f>IF(ISBLANK(X538), W538, X538)</f>
        <v>wand_ai_350_CO</v>
      </c>
      <c r="AB538" s="9" t="b">
        <v>1</v>
      </c>
      <c r="AC538" s="9" t="b">
        <v>1</v>
      </c>
      <c r="AE538" s="9" t="b">
        <v>1</v>
      </c>
      <c r="AF538" s="9" t="b">
        <v>1</v>
      </c>
      <c r="AG538" s="9" t="b">
        <v>1</v>
      </c>
      <c r="AH538" s="9" t="b">
        <v>1</v>
      </c>
      <c r="AI538" s="9" t="b">
        <v>1</v>
      </c>
      <c r="AJ538" s="9" t="b">
        <v>1</v>
      </c>
      <c r="AK538" s="9" t="b">
        <v>1</v>
      </c>
      <c r="AL538" s="9" t="b">
        <v>1</v>
      </c>
      <c r="AM538" s="9" t="b">
        <v>1</v>
      </c>
    </row>
    <row r="539" spans="1:51">
      <c r="A539" s="9" t="s">
        <v>292</v>
      </c>
      <c r="B539" s="9" t="s">
        <v>1919</v>
      </c>
      <c r="C539" s="9">
        <v>1</v>
      </c>
      <c r="D539" s="9">
        <v>1</v>
      </c>
      <c r="E539" s="9" t="str">
        <f>_xlfn.CONCAT(B539, RIGHT(_xlfn.CONCAT("0", D539), 2))</f>
        <v>BZ-Y401</v>
      </c>
      <c r="F539" s="9" t="s">
        <v>1418</v>
      </c>
      <c r="G539" s="9" t="s">
        <v>655</v>
      </c>
      <c r="H539" s="9" t="s">
        <v>656</v>
      </c>
      <c r="J539" s="9" t="e">
        <f>MATCH($A539, 'Spells By School'!A:A, 0)</f>
        <v>#N/A</v>
      </c>
      <c r="K539" s="9" t="e">
        <f>MATCH($A539, 'Spells By School'!B:B, 0)</f>
        <v>#N/A</v>
      </c>
      <c r="L539" s="9" t="e">
        <f>MATCH($A539, 'Spells By School'!C:C, 0)</f>
        <v>#N/A</v>
      </c>
      <c r="M539" s="9" t="e">
        <f>MATCH($A539, 'Spells By School'!D:D, 0)</f>
        <v>#N/A</v>
      </c>
      <c r="N539" s="9" t="e">
        <f>MATCH($A539, 'Spells By School'!E:E, 0)</f>
        <v>#N/A</v>
      </c>
      <c r="O539" s="9" t="e">
        <f>MATCH($A539, 'Spells By School'!F:F, 0)</f>
        <v>#N/A</v>
      </c>
      <c r="P539" s="9">
        <f ca="1">MATCH($A539, 'Spells By School'!G:G, 0)</f>
        <v>7</v>
      </c>
      <c r="Q539" s="9" t="e">
        <f>MATCH($A539, 'Spells By School'!H:H, 0)</f>
        <v>#N/A</v>
      </c>
      <c r="R539" s="9" t="e">
        <f>MATCH($A539, 'Spells By School'!I:I, 0)</f>
        <v>#N/A</v>
      </c>
      <c r="S539" s="9" t="str">
        <f ca="1">IF(ISNA($J539), IF(ISNA($K539), IF(ISNA($L539), IF(ISNA($M539), IF(ISNA($N539), IF(ISNA($O539), IF(ISNA($P539), IF(ISNA($Q539), IF(ISNA($R539), "###error###", R$1),Q$1),P$1),O$1),N$1),M$1),L$1),K$1),J$1)</f>
        <v>Necromancy</v>
      </c>
      <c r="T539" s="9" t="str">
        <f ca="1">IF(ISNA($J539), IF(ISNA($K539), IF(ISNA($L539), IF(ISNA($M539), IF(ISNA($N539), IF(ISNA($O539), IF(ISNA($P539), IF(ISNA($Q539), IF(ISNA($R539), "###error###", "WM"),"IL"),"NE"),"EN"),"EV"),"TR"),"DI"),"CO"),"AB")</f>
        <v>NE</v>
      </c>
      <c r="U539" s="9">
        <f ca="1">IF(ISNA($J539), IF(ISNA($K539), IF(ISNA($L539), IF(ISNA($M539), IF(ISNA($N539), IF(ISNA($O539), IF(ISNA($P539), IF(ISNA($Q539), IF(ISNA($R539), "###error###", MATCH(A539, 'Wand Mapping'!J:J,0)),MATCH(A539, 'Wand Mapping'!I:I,0)),MATCH(A539, 'Wand Mapping'!H:H,0)),MATCH(A539, 'Wand Mapping'!G:G,0)),MATCH(A539, 'Wand Mapping'!F:F,0)),MATCH(A539, 'Wand Mapping'!E:E,0)),MATCH(A539, 'Wand Mapping'!D:D,0)),MATCH(A539, 'Wand Mapping'!C:C,0)),MATCH(A539, 'Wand Mapping'!B:B,0))</f>
        <v>48</v>
      </c>
      <c r="V539" s="9" t="str">
        <f ca="1">INDEX('Wand Mapping'!K:K, U539)</f>
        <v>wand_ai_460</v>
      </c>
      <c r="W539" s="9" t="str">
        <f ca="1">_xlfn.CONCAT(V539, "_", T539)</f>
        <v>wand_ai_460_NE</v>
      </c>
      <c r="Z539" s="9" t="str">
        <f ca="1">IF(ISBLANK(X539), W539, X539)</f>
        <v>wand_ai_460_NE</v>
      </c>
      <c r="AB539" s="9" t="b">
        <v>1</v>
      </c>
      <c r="AE539" s="9" t="b">
        <v>1</v>
      </c>
      <c r="AH539" s="9" t="b">
        <v>1</v>
      </c>
      <c r="AI539" s="9" t="b">
        <v>1</v>
      </c>
      <c r="AJ539" s="9" t="b">
        <v>1</v>
      </c>
      <c r="AK539" s="9" t="b">
        <v>1</v>
      </c>
      <c r="AL539" s="9" t="b">
        <v>1</v>
      </c>
      <c r="AM539" s="9" t="b">
        <v>1</v>
      </c>
    </row>
    <row r="540" spans="1:51">
      <c r="A540" s="9" t="s">
        <v>560</v>
      </c>
      <c r="B540" s="9" t="s">
        <v>1920</v>
      </c>
      <c r="C540" s="9">
        <v>1</v>
      </c>
      <c r="D540" s="9">
        <v>1</v>
      </c>
      <c r="E540" s="9" t="str">
        <f>_xlfn.CONCAT(B540, RIGHT(_xlfn.CONCAT("0", D540), 2))</f>
        <v>BZ-Y501</v>
      </c>
      <c r="F540" s="9" t="s">
        <v>1419</v>
      </c>
      <c r="G540" s="9" t="s">
        <v>655</v>
      </c>
      <c r="H540" s="9" t="s">
        <v>656</v>
      </c>
      <c r="J540" s="9" t="e">
        <f>MATCH($A540, 'Spells By School'!A:A, 0)</f>
        <v>#N/A</v>
      </c>
      <c r="K540" s="9" t="e">
        <f>MATCH($A540, 'Spells By School'!B:B, 0)</f>
        <v>#N/A</v>
      </c>
      <c r="L540" s="9" t="e">
        <f>MATCH($A540, 'Spells By School'!C:C, 0)</f>
        <v>#N/A</v>
      </c>
      <c r="M540" s="9" t="e">
        <f>MATCH($A540, 'Spells By School'!D:D, 0)</f>
        <v>#N/A</v>
      </c>
      <c r="N540" s="9">
        <f>MATCH($A540, 'Spells By School'!E:E, 0)</f>
        <v>77</v>
      </c>
      <c r="O540" s="9" t="e">
        <f>MATCH($A540, 'Spells By School'!F:F, 0)</f>
        <v>#N/A</v>
      </c>
      <c r="P540" s="9" t="e">
        <f ca="1">MATCH($A540, 'Spells By School'!G:G, 0)</f>
        <v>#N/A</v>
      </c>
      <c r="Q540" s="9" t="e">
        <f>MATCH($A540, 'Spells By School'!H:H, 0)</f>
        <v>#N/A</v>
      </c>
      <c r="R540" s="9" t="e">
        <f>MATCH($A540, 'Spells By School'!I:I, 0)</f>
        <v>#N/A</v>
      </c>
      <c r="S540" s="9" t="str">
        <f>IF(ISNA($J540), IF(ISNA($K540), IF(ISNA($L540), IF(ISNA($M540), IF(ISNA($N540), IF(ISNA($O540), IF(ISNA($P540), IF(ISNA($Q540), IF(ISNA($R540), "###error###", R$1),Q$1),P$1),O$1),N$1),M$1),L$1),K$1),J$1)</f>
        <v>Invocation</v>
      </c>
      <c r="T540" s="9" t="str">
        <f>IF(ISNA($J540), IF(ISNA($K540), IF(ISNA($L540), IF(ISNA($M540), IF(ISNA($N540), IF(ISNA($O540), IF(ISNA($P540), IF(ISNA($Q540), IF(ISNA($R540), "###error###", "WM"),"IL"),"NE"),"EN"),"EV"),"TR"),"DI"),"CO"),"AB")</f>
        <v>EV</v>
      </c>
      <c r="U540" s="9">
        <f>IF(ISNA($J540), IF(ISNA($K540), IF(ISNA($L540), IF(ISNA($M540), IF(ISNA($N540), IF(ISNA($O540), IF(ISNA($P540), IF(ISNA($Q540), IF(ISNA($R540), "###error###", MATCH(A540, 'Wand Mapping'!J:J,0)),MATCH(A540, 'Wand Mapping'!I:I,0)),MATCH(A540, 'Wand Mapping'!H:H,0)),MATCH(A540, 'Wand Mapping'!G:G,0)),MATCH(A540, 'Wand Mapping'!F:F,0)),MATCH(A540, 'Wand Mapping'!E:E,0)),MATCH(A540, 'Wand Mapping'!D:D,0)),MATCH(A540, 'Wand Mapping'!C:C,0)),MATCH(A540, 'Wand Mapping'!B:B,0))</f>
        <v>89</v>
      </c>
      <c r="V540" s="9" t="str">
        <f>INDEX('Wand Mapping'!K:K, U540)</f>
        <v>wand_ai_870</v>
      </c>
      <c r="W540" s="9" t="str">
        <f>_xlfn.CONCAT(V540, "_", T540)</f>
        <v>wand_ai_870_EV</v>
      </c>
      <c r="Z540" s="9" t="str">
        <f>IF(ISBLANK(X540), W540, X540)</f>
        <v>wand_ai_870_EV</v>
      </c>
      <c r="AC540" s="9" t="b">
        <v>1</v>
      </c>
      <c r="AF540" s="9" t="b">
        <v>1</v>
      </c>
      <c r="AG540" s="9" t="b">
        <v>1</v>
      </c>
      <c r="AH540" s="9" t="b">
        <v>1</v>
      </c>
      <c r="AI540" s="9" t="b">
        <v>1</v>
      </c>
      <c r="AJ540" s="9" t="b">
        <v>1</v>
      </c>
      <c r="AK540" s="9" t="b">
        <v>1</v>
      </c>
      <c r="AL540" s="9" t="b">
        <v>1</v>
      </c>
      <c r="AM540" s="9" t="b">
        <v>1</v>
      </c>
    </row>
    <row r="541" spans="1:51">
      <c r="A541" s="9" t="s">
        <v>474</v>
      </c>
      <c r="B541" s="9" t="s">
        <v>1921</v>
      </c>
      <c r="C541" s="9">
        <v>2</v>
      </c>
      <c r="D541" s="9">
        <v>3</v>
      </c>
      <c r="E541" s="9" t="str">
        <f>_xlfn.CONCAT(B541, RIGHT(_xlfn.CONCAT("0", D541), 2))</f>
        <v>BZ-Y603</v>
      </c>
      <c r="F541" s="9" t="s">
        <v>1424</v>
      </c>
      <c r="G541" s="9" t="s">
        <v>655</v>
      </c>
      <c r="H541" s="9" t="s">
        <v>656</v>
      </c>
      <c r="J541" s="9" t="e">
        <f>MATCH($A541, 'Spells By School'!A:A, 0)</f>
        <v>#N/A</v>
      </c>
      <c r="K541" s="9" t="e">
        <f>MATCH($A541, 'Spells By School'!B:B, 0)</f>
        <v>#N/A</v>
      </c>
      <c r="L541" s="9" t="e">
        <f>MATCH($A541, 'Spells By School'!C:C, 0)</f>
        <v>#N/A</v>
      </c>
      <c r="M541" s="9" t="e">
        <f>MATCH($A541, 'Spells By School'!D:D, 0)</f>
        <v>#N/A</v>
      </c>
      <c r="N541" s="9">
        <f>MATCH($A541, 'Spells By School'!E:E, 0)</f>
        <v>67</v>
      </c>
      <c r="O541" s="9" t="e">
        <f>MATCH($A541, 'Spells By School'!F:F, 0)</f>
        <v>#N/A</v>
      </c>
      <c r="P541" s="9" t="e">
        <f ca="1">MATCH($A541, 'Spells By School'!G:G, 0)</f>
        <v>#N/A</v>
      </c>
      <c r="Q541" s="9" t="e">
        <f>MATCH($A541, 'Spells By School'!H:H, 0)</f>
        <v>#N/A</v>
      </c>
      <c r="R541" s="9" t="e">
        <f>MATCH($A541, 'Spells By School'!I:I, 0)</f>
        <v>#N/A</v>
      </c>
      <c r="S541" s="9" t="str">
        <f>IF(ISNA($J541), IF(ISNA($K541), IF(ISNA($L541), IF(ISNA($M541), IF(ISNA($N541), IF(ISNA($O541), IF(ISNA($P541), IF(ISNA($Q541), IF(ISNA($R541), "###error###", R$1),Q$1),P$1),O$1),N$1),M$1),L$1),K$1),J$1)</f>
        <v>Invocation</v>
      </c>
      <c r="T541" s="9" t="str">
        <f>IF(ISNA($J541), IF(ISNA($K541), IF(ISNA($L541), IF(ISNA($M541), IF(ISNA($N541), IF(ISNA($O541), IF(ISNA($P541), IF(ISNA($Q541), IF(ISNA($R541), "###error###", "WM"),"IL"),"NE"),"EN"),"EV"),"TR"),"DI"),"CO"),"AB")</f>
        <v>EV</v>
      </c>
      <c r="U541" s="9">
        <f>IF(ISNA($J541), IF(ISNA($K541), IF(ISNA($L541), IF(ISNA($M541), IF(ISNA($N541), IF(ISNA($O541), IF(ISNA($P541), IF(ISNA($Q541), IF(ISNA($R541), "###error###", MATCH(A541, 'Wand Mapping'!J:J,0)),MATCH(A541, 'Wand Mapping'!I:I,0)),MATCH(A541, 'Wand Mapping'!H:H,0)),MATCH(A541, 'Wand Mapping'!G:G,0)),MATCH(A541, 'Wand Mapping'!F:F,0)),MATCH(A541, 'Wand Mapping'!E:E,0)),MATCH(A541, 'Wand Mapping'!D:D,0)),MATCH(A541, 'Wand Mapping'!C:C,0)),MATCH(A541, 'Wand Mapping'!B:B,0))</f>
        <v>77</v>
      </c>
      <c r="V541" s="9" t="str">
        <f>INDEX('Wand Mapping'!K:K, U541)</f>
        <v>wand_ai_750</v>
      </c>
      <c r="W541" s="9" t="str">
        <f>_xlfn.CONCAT(V541, "_", T541)</f>
        <v>wand_ai_750_EV</v>
      </c>
      <c r="Z541" s="9" t="str">
        <f>IF(ISBLANK(X541), W541, X541)</f>
        <v>wand_ai_750_EV</v>
      </c>
    </row>
    <row r="542" spans="1:51">
      <c r="A542" s="9" t="s">
        <v>635</v>
      </c>
      <c r="B542" s="9" t="s">
        <v>1922</v>
      </c>
      <c r="C542" s="9">
        <v>2</v>
      </c>
      <c r="D542" s="9">
        <v>3</v>
      </c>
      <c r="E542" s="9" t="str">
        <f>_xlfn.CONCAT(B542, RIGHT(_xlfn.CONCAT("0", D542), 2))</f>
        <v>BZ-Y703</v>
      </c>
      <c r="F542" s="9" t="s">
        <v>1425</v>
      </c>
      <c r="G542" s="9" t="s">
        <v>655</v>
      </c>
      <c r="H542" s="9" t="s">
        <v>656</v>
      </c>
      <c r="J542" s="9" t="e">
        <f>MATCH($A542, 'Spells By School'!A:A, 0)</f>
        <v>#N/A</v>
      </c>
      <c r="K542" s="9" t="e">
        <f>MATCH($A542, 'Spells By School'!B:B, 0)</f>
        <v>#N/A</v>
      </c>
      <c r="L542" s="9" t="e">
        <f>MATCH($A542, 'Spells By School'!C:C, 0)</f>
        <v>#N/A</v>
      </c>
      <c r="M542" s="9" t="e">
        <f>MATCH($A542, 'Spells By School'!D:D, 0)</f>
        <v>#N/A</v>
      </c>
      <c r="N542" s="9">
        <f>MATCH($A542, 'Spells By School'!E:E, 0)</f>
        <v>19</v>
      </c>
      <c r="O542" s="9" t="e">
        <f>MATCH($A542, 'Spells By School'!F:F, 0)</f>
        <v>#N/A</v>
      </c>
      <c r="P542" s="9" t="e">
        <f ca="1">MATCH($A542, 'Spells By School'!G:G, 0)</f>
        <v>#N/A</v>
      </c>
      <c r="Q542" s="9" t="e">
        <f>MATCH($A542, 'Spells By School'!H:H, 0)</f>
        <v>#N/A</v>
      </c>
      <c r="R542" s="9" t="e">
        <f>MATCH($A542, 'Spells By School'!I:I, 0)</f>
        <v>#N/A</v>
      </c>
      <c r="S542" s="9" t="str">
        <f>IF(ISNA($J542), IF(ISNA($K542), IF(ISNA($L542), IF(ISNA($M542), IF(ISNA($N542), IF(ISNA($O542), IF(ISNA($P542), IF(ISNA($Q542), IF(ISNA($R542), "###error###", R$1),Q$1),P$1),O$1),N$1),M$1),L$1),K$1),J$1)</f>
        <v>Invocation</v>
      </c>
      <c r="T542" s="9" t="str">
        <f>IF(ISNA($J542), IF(ISNA($K542), IF(ISNA($L542), IF(ISNA($M542), IF(ISNA($N542), IF(ISNA($O542), IF(ISNA($P542), IF(ISNA($Q542), IF(ISNA($R542), "###error###", "WM"),"IL"),"NE"),"EN"),"EV"),"TR"),"DI"),"CO"),"AB")</f>
        <v>EV</v>
      </c>
      <c r="U542" s="9">
        <f>IF(ISNA($J542), IF(ISNA($K542), IF(ISNA($L542), IF(ISNA($M542), IF(ISNA($N542), IF(ISNA($O542), IF(ISNA($P542), IF(ISNA($Q542), IF(ISNA($R542), "###error###", MATCH(A542, 'Wand Mapping'!J:J,0)),MATCH(A542, 'Wand Mapping'!I:I,0)),MATCH(A542, 'Wand Mapping'!H:H,0)),MATCH(A542, 'Wand Mapping'!G:G,0)),MATCH(A542, 'Wand Mapping'!F:F,0)),MATCH(A542, 'Wand Mapping'!E:E,0)),MATCH(A542, 'Wand Mapping'!D:D,0)),MATCH(A542, 'Wand Mapping'!C:C,0)),MATCH(A542, 'Wand Mapping'!B:B,0))</f>
        <v>101</v>
      </c>
      <c r="V542" s="9" t="str">
        <f>INDEX('Wand Mapping'!K:K, U542)</f>
        <v>wand_ai_990</v>
      </c>
      <c r="W542" s="9" t="str">
        <f>_xlfn.CONCAT(V542, "_", T542)</f>
        <v>wand_ai_990_EV</v>
      </c>
      <c r="Z542" s="9" t="str">
        <f>IF(ISBLANK(X542), W542, X542)</f>
        <v>wand_ai_990_EV</v>
      </c>
      <c r="AB542" s="9" t="b">
        <v>1</v>
      </c>
      <c r="AE542" s="9" t="b">
        <v>1</v>
      </c>
      <c r="AI542" s="9" t="b">
        <v>1</v>
      </c>
      <c r="AJ542" s="9" t="b">
        <v>1</v>
      </c>
      <c r="AK542" s="9" t="b">
        <v>1</v>
      </c>
      <c r="AL542" s="9" t="b">
        <v>1</v>
      </c>
      <c r="AM542" s="9" t="b">
        <v>1</v>
      </c>
      <c r="AN542" s="9" t="b">
        <v>1</v>
      </c>
    </row>
    <row r="543" spans="1:51">
      <c r="A543" s="9" t="s">
        <v>621</v>
      </c>
      <c r="B543" s="9" t="s">
        <v>1923</v>
      </c>
      <c r="C543" s="9">
        <v>2</v>
      </c>
      <c r="D543" s="9">
        <v>3</v>
      </c>
      <c r="E543" s="9" t="str">
        <f>_xlfn.CONCAT(B543, RIGHT(_xlfn.CONCAT("0", D543), 2))</f>
        <v>BZ-Y803</v>
      </c>
      <c r="F543" s="9" t="s">
        <v>1426</v>
      </c>
      <c r="G543" s="9" t="s">
        <v>655</v>
      </c>
      <c r="H543" s="9" t="s">
        <v>656</v>
      </c>
      <c r="J543" s="9" t="e">
        <f>MATCH($A543, 'Spells By School'!A:A, 0)</f>
        <v>#N/A</v>
      </c>
      <c r="K543" s="9" t="e">
        <f>MATCH($A543, 'Spells By School'!B:B, 0)</f>
        <v>#N/A</v>
      </c>
      <c r="L543" s="9" t="e">
        <f>MATCH($A543, 'Spells By School'!C:C, 0)</f>
        <v>#N/A</v>
      </c>
      <c r="M543" s="9">
        <f>MATCH($A543, 'Spells By School'!D:D, 0)</f>
        <v>10</v>
      </c>
      <c r="N543" s="9" t="e">
        <f>MATCH($A543, 'Spells By School'!E:E, 0)</f>
        <v>#N/A</v>
      </c>
      <c r="O543" s="9" t="e">
        <f>MATCH($A543, 'Spells By School'!F:F, 0)</f>
        <v>#N/A</v>
      </c>
      <c r="P543" s="9" t="e">
        <f ca="1">MATCH($A543, 'Spells By School'!G:G, 0)</f>
        <v>#N/A</v>
      </c>
      <c r="Q543" s="9" t="e">
        <f>MATCH($A543, 'Spells By School'!H:H, 0)</f>
        <v>#N/A</v>
      </c>
      <c r="R543" s="9" t="e">
        <f>MATCH($A543, 'Spells By School'!I:I, 0)</f>
        <v>#N/A</v>
      </c>
      <c r="S543" s="9" t="str">
        <f>IF(ISNA($J543), IF(ISNA($K543), IF(ISNA($L543), IF(ISNA($M543), IF(ISNA($N543), IF(ISNA($O543), IF(ISNA($P543), IF(ISNA($Q543), IF(ISNA($R543), "###error###", R$1),Q$1),P$1),O$1),N$1),M$1),L$1),K$1),J$1)</f>
        <v>Transmutation</v>
      </c>
      <c r="T543" s="9" t="str">
        <f>IF(ISNA($J543), IF(ISNA($K543), IF(ISNA($L543), IF(ISNA($M543), IF(ISNA($N543), IF(ISNA($O543), IF(ISNA($P543), IF(ISNA($Q543), IF(ISNA($R543), "###error###", "WM"),"IL"),"NE"),"EN"),"EV"),"TR"),"DI"),"CO"),"AB")</f>
        <v>TR</v>
      </c>
      <c r="U543" s="9">
        <f>IF(ISNA($J543), IF(ISNA($K543), IF(ISNA($L543), IF(ISNA($M543), IF(ISNA($N543), IF(ISNA($O543), IF(ISNA($P543), IF(ISNA($Q543), IF(ISNA($R543), "###error###", MATCH(A543, 'Wand Mapping'!J:J,0)),MATCH(A543, 'Wand Mapping'!I:I,0)),MATCH(A543, 'Wand Mapping'!H:H,0)),MATCH(A543, 'Wand Mapping'!G:G,0)),MATCH(A543, 'Wand Mapping'!F:F,0)),MATCH(A543, 'Wand Mapping'!E:E,0)),MATCH(A543, 'Wand Mapping'!D:D,0)),MATCH(A543, 'Wand Mapping'!C:C,0)),MATCH(A543, 'Wand Mapping'!B:B,0))</f>
        <v>99</v>
      </c>
      <c r="V543" s="9" t="str">
        <f>INDEX('Wand Mapping'!K:K, U543)</f>
        <v>wand_ai_970</v>
      </c>
      <c r="W543" s="9" t="str">
        <f>_xlfn.CONCAT(V543, "_", T543)</f>
        <v>wand_ai_970_TR</v>
      </c>
      <c r="Z543" s="9" t="str">
        <f>IF(ISBLANK(X543), W543, X543)</f>
        <v>wand_ai_970_TR</v>
      </c>
      <c r="AN543" s="9" t="b">
        <v>1</v>
      </c>
    </row>
    <row r="544" spans="1:51">
      <c r="A544" s="9" t="s">
        <v>469</v>
      </c>
      <c r="B544" s="9" t="s">
        <v>1924</v>
      </c>
      <c r="C544" s="9">
        <v>2</v>
      </c>
      <c r="D544" s="9">
        <v>3</v>
      </c>
      <c r="E544" s="9" t="str">
        <f>_xlfn.CONCAT(B544, RIGHT(_xlfn.CONCAT("0", D544), 2))</f>
        <v>BZ-Y903</v>
      </c>
      <c r="F544" s="9" t="s">
        <v>1427</v>
      </c>
      <c r="G544" s="9" t="s">
        <v>655</v>
      </c>
      <c r="H544" s="9" t="s">
        <v>656</v>
      </c>
      <c r="J544" s="9" t="e">
        <f>MATCH($A544, 'Spells By School'!A:A, 0)</f>
        <v>#N/A</v>
      </c>
      <c r="K544" s="9" t="e">
        <f>MATCH($A544, 'Spells By School'!B:B, 0)</f>
        <v>#N/A</v>
      </c>
      <c r="L544" s="9" t="e">
        <f>MATCH($A544, 'Spells By School'!C:C, 0)</f>
        <v>#N/A</v>
      </c>
      <c r="M544" s="9" t="e">
        <f>MATCH($A544, 'Spells By School'!D:D, 0)</f>
        <v>#N/A</v>
      </c>
      <c r="N544" s="9" t="e">
        <f>MATCH($A544, 'Spells By School'!E:E, 0)</f>
        <v>#N/A</v>
      </c>
      <c r="O544" s="9" t="e">
        <f>MATCH($A544, 'Spells By School'!F:F, 0)</f>
        <v>#N/A</v>
      </c>
      <c r="P544" s="9">
        <f ca="1">MATCH($A544, 'Spells By School'!G:G, 0)</f>
        <v>20</v>
      </c>
      <c r="Q544" s="9" t="e">
        <f>MATCH($A544, 'Spells By School'!H:H, 0)</f>
        <v>#N/A</v>
      </c>
      <c r="R544" s="9" t="e">
        <f>MATCH($A544, 'Spells By School'!I:I, 0)</f>
        <v>#N/A</v>
      </c>
      <c r="S544" s="9" t="str">
        <f ca="1">IF(ISNA($J544), IF(ISNA($K544), IF(ISNA($L544), IF(ISNA($M544), IF(ISNA($N544), IF(ISNA($O544), IF(ISNA($P544), IF(ISNA($Q544), IF(ISNA($R544), "###error###", R$1),Q$1),P$1),O$1),N$1),M$1),L$1),K$1),J$1)</f>
        <v>Necromancy</v>
      </c>
      <c r="T544" s="9" t="str">
        <f ca="1">IF(ISNA($J544), IF(ISNA($K544), IF(ISNA($L544), IF(ISNA($M544), IF(ISNA($N544), IF(ISNA($O544), IF(ISNA($P544), IF(ISNA($Q544), IF(ISNA($R544), "###error###", "WM"),"IL"),"NE"),"EN"),"EV"),"TR"),"DI"),"CO"),"AB")</f>
        <v>NE</v>
      </c>
      <c r="U544" s="9">
        <f ca="1">IF(ISNA($J544), IF(ISNA($K544), IF(ISNA($L544), IF(ISNA($M544), IF(ISNA($N544), IF(ISNA($O544), IF(ISNA($P544), IF(ISNA($Q544), IF(ISNA($R544), "###error###", MATCH(A544, 'Wand Mapping'!J:J,0)),MATCH(A544, 'Wand Mapping'!I:I,0)),MATCH(A544, 'Wand Mapping'!H:H,0)),MATCH(A544, 'Wand Mapping'!G:G,0)),MATCH(A544, 'Wand Mapping'!F:F,0)),MATCH(A544, 'Wand Mapping'!E:E,0)),MATCH(A544, 'Wand Mapping'!D:D,0)),MATCH(A544, 'Wand Mapping'!C:C,0)),MATCH(A544, 'Wand Mapping'!B:B,0))</f>
        <v>76</v>
      </c>
      <c r="V544" s="9" t="str">
        <f ca="1">INDEX('Wand Mapping'!K:K, U544)</f>
        <v>wand_ai_740</v>
      </c>
      <c r="W544" s="9" t="str">
        <f ca="1">_xlfn.CONCAT(V544, "_", T544)</f>
        <v>wand_ai_740_NE</v>
      </c>
      <c r="Z544" s="9" t="str">
        <f ca="1">IF(ISBLANK(X544), W544, X544)</f>
        <v>wand_ai_740_NE</v>
      </c>
    </row>
    <row r="545" spans="1:26">
      <c r="A545" s="9" t="s">
        <v>148</v>
      </c>
      <c r="B545" s="9" t="s">
        <v>1925</v>
      </c>
      <c r="C545" s="9">
        <v>2</v>
      </c>
      <c r="D545" s="9">
        <v>3</v>
      </c>
      <c r="E545" s="9" t="str">
        <f>_xlfn.CONCAT(B545, RIGHT(_xlfn.CONCAT("0", D545), 2))</f>
        <v>BZ-YA03</v>
      </c>
      <c r="F545" s="9" t="s">
        <v>1428</v>
      </c>
      <c r="G545" s="9" t="s">
        <v>655</v>
      </c>
      <c r="H545" s="9" t="s">
        <v>656</v>
      </c>
      <c r="J545" s="9" t="e">
        <f>MATCH($A545, 'Spells By School'!A:A, 0)</f>
        <v>#N/A</v>
      </c>
      <c r="K545" s="9" t="e">
        <f>MATCH($A545, 'Spells By School'!B:B, 0)</f>
        <v>#N/A</v>
      </c>
      <c r="L545" s="9" t="e">
        <f>MATCH($A545, 'Spells By School'!C:C, 0)</f>
        <v>#N/A</v>
      </c>
      <c r="M545" s="9" t="e">
        <f>MATCH($A545, 'Spells By School'!D:D, 0)</f>
        <v>#N/A</v>
      </c>
      <c r="N545" s="9">
        <f>MATCH($A545, 'Spells By School'!E:E, 0)</f>
        <v>4</v>
      </c>
      <c r="O545" s="9" t="e">
        <f>MATCH($A545, 'Spells By School'!F:F, 0)</f>
        <v>#N/A</v>
      </c>
      <c r="P545" s="9" t="e">
        <f ca="1">MATCH($A545, 'Spells By School'!G:G, 0)</f>
        <v>#N/A</v>
      </c>
      <c r="Q545" s="9" t="e">
        <f>MATCH($A545, 'Spells By School'!H:H, 0)</f>
        <v>#N/A</v>
      </c>
      <c r="R545" s="9" t="e">
        <f>MATCH($A545, 'Spells By School'!I:I, 0)</f>
        <v>#N/A</v>
      </c>
      <c r="S545" s="9" t="str">
        <f>IF(ISNA($J545), IF(ISNA($K545), IF(ISNA($L545), IF(ISNA($M545), IF(ISNA($N545), IF(ISNA($O545), IF(ISNA($P545), IF(ISNA($Q545), IF(ISNA($R545), "###error###", R$1),Q$1),P$1),O$1),N$1),M$1),L$1),K$1),J$1)</f>
        <v>Invocation</v>
      </c>
      <c r="T545" s="9" t="str">
        <f>IF(ISNA($J545), IF(ISNA($K545), IF(ISNA($L545), IF(ISNA($M545), IF(ISNA($N545), IF(ISNA($O545), IF(ISNA($P545), IF(ISNA($Q545), IF(ISNA($R545), "###error###", "WM"),"IL"),"NE"),"EN"),"EV"),"TR"),"DI"),"CO"),"AB")</f>
        <v>EV</v>
      </c>
      <c r="U545" s="9">
        <f>IF(ISNA($J545), IF(ISNA($K545), IF(ISNA($L545), IF(ISNA($M545), IF(ISNA($N545), IF(ISNA($O545), IF(ISNA($P545), IF(ISNA($Q545), IF(ISNA($R545), "###error###", MATCH(A545, 'Wand Mapping'!J:J,0)),MATCH(A545, 'Wand Mapping'!I:I,0)),MATCH(A545, 'Wand Mapping'!H:H,0)),MATCH(A545, 'Wand Mapping'!G:G,0)),MATCH(A545, 'Wand Mapping'!F:F,0)),MATCH(A545, 'Wand Mapping'!E:E,0)),MATCH(A545, 'Wand Mapping'!D:D,0)),MATCH(A545, 'Wand Mapping'!C:C,0)),MATCH(A545, 'Wand Mapping'!B:B,0))</f>
        <v>26</v>
      </c>
      <c r="V545" s="9" t="str">
        <f>INDEX('Wand Mapping'!K:K, U545)</f>
        <v>wand_ai_240</v>
      </c>
      <c r="W545" s="9" t="str">
        <f>_xlfn.CONCAT(V545, "_", T545)</f>
        <v>wand_ai_240_EV</v>
      </c>
      <c r="Z545" s="9" t="str">
        <f>IF(ISBLANK(X545), W545, X545)</f>
        <v>wand_ai_240_EV</v>
      </c>
    </row>
    <row r="546" spans="1:26">
      <c r="A546" s="9" t="s">
        <v>174</v>
      </c>
      <c r="B546" s="9" t="s">
        <v>1926</v>
      </c>
      <c r="C546" s="9">
        <v>2</v>
      </c>
      <c r="D546" s="9">
        <v>3</v>
      </c>
      <c r="E546" s="9" t="str">
        <f>_xlfn.CONCAT(B546, RIGHT(_xlfn.CONCAT("0", D546), 2))</f>
        <v>BZ-YB03</v>
      </c>
      <c r="F546" s="9" t="s">
        <v>1429</v>
      </c>
      <c r="G546" s="9" t="s">
        <v>655</v>
      </c>
      <c r="H546" s="9" t="s">
        <v>656</v>
      </c>
      <c r="J546" s="9" t="e">
        <f>MATCH($A546, 'Spells By School'!A:A, 0)</f>
        <v>#N/A</v>
      </c>
      <c r="K546" s="9" t="e">
        <f>MATCH($A546, 'Spells By School'!B:B, 0)</f>
        <v>#N/A</v>
      </c>
      <c r="L546" s="9" t="e">
        <f>MATCH($A546, 'Spells By School'!C:C, 0)</f>
        <v>#N/A</v>
      </c>
      <c r="M546" s="9">
        <f>MATCH($A546, 'Spells By School'!D:D, 0)</f>
        <v>6</v>
      </c>
      <c r="N546" s="9" t="e">
        <f>MATCH($A546, 'Spells By School'!E:E, 0)</f>
        <v>#N/A</v>
      </c>
      <c r="O546" s="9" t="e">
        <f>MATCH($A546, 'Spells By School'!F:F, 0)</f>
        <v>#N/A</v>
      </c>
      <c r="P546" s="9" t="e">
        <f ca="1">MATCH($A546, 'Spells By School'!G:G, 0)</f>
        <v>#N/A</v>
      </c>
      <c r="Q546" s="9" t="e">
        <f>MATCH($A546, 'Spells By School'!H:H, 0)</f>
        <v>#N/A</v>
      </c>
      <c r="R546" s="9" t="e">
        <f>MATCH($A546, 'Spells By School'!I:I, 0)</f>
        <v>#N/A</v>
      </c>
      <c r="S546" s="9" t="str">
        <f>IF(ISNA($J546), IF(ISNA($K546), IF(ISNA($L546), IF(ISNA($M546), IF(ISNA($N546), IF(ISNA($O546), IF(ISNA($P546), IF(ISNA($Q546), IF(ISNA($R546), "###error###", R$1),Q$1),P$1),O$1),N$1),M$1),L$1),K$1),J$1)</f>
        <v>Transmutation</v>
      </c>
      <c r="T546" s="9" t="str">
        <f>IF(ISNA($J546), IF(ISNA($K546), IF(ISNA($L546), IF(ISNA($M546), IF(ISNA($N546), IF(ISNA($O546), IF(ISNA($P546), IF(ISNA($Q546), IF(ISNA($R546), "###error###", "WM"),"IL"),"NE"),"EN"),"EV"),"TR"),"DI"),"CO"),"AB")</f>
        <v>TR</v>
      </c>
      <c r="U546" s="9">
        <f>IF(ISNA($J546), IF(ISNA($K546), IF(ISNA($L546), IF(ISNA($M546), IF(ISNA($N546), IF(ISNA($O546), IF(ISNA($P546), IF(ISNA($Q546), IF(ISNA($R546), "###error###", MATCH(A546, 'Wand Mapping'!J:J,0)),MATCH(A546, 'Wand Mapping'!I:I,0)),MATCH(A546, 'Wand Mapping'!H:H,0)),MATCH(A546, 'Wand Mapping'!G:G,0)),MATCH(A546, 'Wand Mapping'!F:F,0)),MATCH(A546, 'Wand Mapping'!E:E,0)),MATCH(A546, 'Wand Mapping'!D:D,0)),MATCH(A546, 'Wand Mapping'!C:C,0)),MATCH(A546, 'Wand Mapping'!B:B,0))</f>
        <v>31</v>
      </c>
      <c r="V546" s="9" t="str">
        <f>INDEX('Wand Mapping'!K:K, U546)</f>
        <v>wand_ai_290</v>
      </c>
      <c r="W546" s="9" t="str">
        <f>_xlfn.CONCAT(V546, "_", T546)</f>
        <v>wand_ai_290_TR</v>
      </c>
      <c r="Z546" s="9" t="str">
        <f>IF(ISBLANK(X546), W546, X546)</f>
        <v>wand_ai_290_TR</v>
      </c>
    </row>
    <row r="547" spans="1:26">
      <c r="A547" s="9" t="s">
        <v>16</v>
      </c>
      <c r="B547" s="9" t="s">
        <v>1927</v>
      </c>
      <c r="C547" s="9">
        <v>2</v>
      </c>
      <c r="D547" s="9">
        <v>3</v>
      </c>
      <c r="E547" s="9" t="str">
        <f>_xlfn.CONCAT(B547, RIGHT(_xlfn.CONCAT("0", D547), 2))</f>
        <v>BZ-YC03</v>
      </c>
      <c r="F547" s="9" t="s">
        <v>1430</v>
      </c>
      <c r="G547" s="9" t="s">
        <v>655</v>
      </c>
      <c r="H547" s="9" t="s">
        <v>656</v>
      </c>
      <c r="J547" s="9" t="e">
        <f>MATCH($A547, 'Spells By School'!A:A, 0)</f>
        <v>#N/A</v>
      </c>
      <c r="K547" s="9" t="e">
        <f>MATCH($A547, 'Spells By School'!B:B, 0)</f>
        <v>#N/A</v>
      </c>
      <c r="L547" s="9" t="e">
        <f>MATCH($A547, 'Spells By School'!C:C, 0)</f>
        <v>#N/A</v>
      </c>
      <c r="M547" s="9" t="e">
        <f>MATCH($A547, 'Spells By School'!D:D, 0)</f>
        <v>#N/A</v>
      </c>
      <c r="N547" s="9" t="e">
        <f>MATCH($A547, 'Spells By School'!E:E, 0)</f>
        <v>#N/A</v>
      </c>
      <c r="O547" s="9" t="e">
        <f>MATCH($A547, 'Spells By School'!F:F, 0)</f>
        <v>#N/A</v>
      </c>
      <c r="P547" s="9">
        <f ca="1">MATCH($A547, 'Spells By School'!G:G, 0)</f>
        <v>9</v>
      </c>
      <c r="Q547" s="9" t="e">
        <f>MATCH($A547, 'Spells By School'!H:H, 0)</f>
        <v>#N/A</v>
      </c>
      <c r="R547" s="9" t="e">
        <f>MATCH($A547, 'Spells By School'!I:I, 0)</f>
        <v>#N/A</v>
      </c>
      <c r="S547" s="9" t="str">
        <f ca="1">IF(ISNA($J547), IF(ISNA($K547), IF(ISNA($L547), IF(ISNA($M547), IF(ISNA($N547), IF(ISNA($O547), IF(ISNA($P547), IF(ISNA($Q547), IF(ISNA($R547), "###error###", R$1),Q$1),P$1),O$1),N$1),M$1),L$1),K$1),J$1)</f>
        <v>Necromancy</v>
      </c>
      <c r="T547" s="9" t="str">
        <f ca="1">IF(ISNA($J547), IF(ISNA($K547), IF(ISNA($L547), IF(ISNA($M547), IF(ISNA($N547), IF(ISNA($O547), IF(ISNA($P547), IF(ISNA($Q547), IF(ISNA($R547), "###error###", "WM"),"IL"),"NE"),"EN"),"EV"),"TR"),"DI"),"CO"),"AB")</f>
        <v>NE</v>
      </c>
      <c r="U547" s="9">
        <f ca="1">IF(ISNA($J547), IF(ISNA($K547), IF(ISNA($L547), IF(ISNA($M547), IF(ISNA($N547), IF(ISNA($O547), IF(ISNA($P547), IF(ISNA($Q547), IF(ISNA($R547), "###error###", MATCH(A547, 'Wand Mapping'!J:J,0)),MATCH(A547, 'Wand Mapping'!I:I,0)),MATCH(A547, 'Wand Mapping'!H:H,0)),MATCH(A547, 'Wand Mapping'!G:G,0)),MATCH(A547, 'Wand Mapping'!F:F,0)),MATCH(A547, 'Wand Mapping'!E:E,0)),MATCH(A547, 'Wand Mapping'!D:D,0)),MATCH(A547, 'Wand Mapping'!C:C,0)),MATCH(A547, 'Wand Mapping'!B:B,0))</f>
        <v>3</v>
      </c>
      <c r="V547" s="9" t="str">
        <f ca="1">INDEX('Wand Mapping'!K:K, U547)</f>
        <v>wand_ai_010</v>
      </c>
      <c r="W547" s="9" t="str">
        <f ca="1">_xlfn.CONCAT(V547, "_", T547)</f>
        <v>wand_ai_010_NE</v>
      </c>
      <c r="Z547" s="9" t="str">
        <f ca="1">IF(ISBLANK(X547), W547, X547)</f>
        <v>wand_ai_010_NE</v>
      </c>
    </row>
  </sheetData>
  <sortState xmlns:xlrd2="http://schemas.microsoft.com/office/spreadsheetml/2017/richdata2" ref="A2:AT547">
    <sortCondition ref="B2:B547"/>
    <sortCondition ref="AN2:AN547"/>
    <sortCondition ref="A2:A547"/>
    <sortCondition ref="Z2:Z547"/>
    <sortCondition ref="S2:S54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2024-09-05T06:15:53Z</dcterms:modified>
</cp:coreProperties>
</file>